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2380" yWindow="100" windowWidth="37340" windowHeight="19360" tabRatio="500" firstSheet="1" activeTab="2"/>
  </bookViews>
  <sheets>
    <sheet name="Aufgabe 3.4" sheetId="1" r:id="rId1"/>
    <sheet name="Aufgabe 3.9" sheetId="2" r:id="rId2"/>
    <sheet name="Aufgabe 3.10" sheetId="3" r:id="rId3"/>
    <sheet name="Aufgabe 3.13" sheetId="4" r:id="rId4"/>
    <sheet name="Aufgabe 3.18 ungeregelt" sheetId="5" r:id="rId5"/>
    <sheet name="Aufgabe 3.18 geregelt" sheetId="6" r:id="rId6"/>
    <sheet name="Aufgabe 3.23" sheetId="7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7" l="1"/>
  <c r="L15" i="7"/>
  <c r="N15" i="7"/>
  <c r="K16" i="7"/>
  <c r="L16" i="7"/>
  <c r="N16" i="7"/>
  <c r="K17" i="7"/>
  <c r="L17" i="7"/>
  <c r="N17" i="7"/>
  <c r="K18" i="7"/>
  <c r="L18" i="7"/>
  <c r="N18" i="7"/>
  <c r="K19" i="7"/>
  <c r="L19" i="7"/>
  <c r="N19" i="7"/>
  <c r="K20" i="7"/>
  <c r="L20" i="7"/>
  <c r="N20" i="7"/>
  <c r="K21" i="7"/>
  <c r="L21" i="7"/>
  <c r="N21" i="7"/>
  <c r="K22" i="7"/>
  <c r="L22" i="7"/>
  <c r="N22" i="7"/>
  <c r="K23" i="7"/>
  <c r="L23" i="7"/>
  <c r="N23" i="7"/>
  <c r="K24" i="7"/>
  <c r="L24" i="7"/>
  <c r="N24" i="7"/>
  <c r="K25" i="7"/>
  <c r="L25" i="7"/>
  <c r="N25" i="7"/>
  <c r="K26" i="7"/>
  <c r="L26" i="7"/>
  <c r="N26" i="7"/>
  <c r="K27" i="7"/>
  <c r="L27" i="7"/>
  <c r="N27" i="7"/>
  <c r="K28" i="7"/>
  <c r="L28" i="7"/>
  <c r="N28" i="7"/>
  <c r="K29" i="7"/>
  <c r="L29" i="7"/>
  <c r="N29" i="7"/>
  <c r="K30" i="7"/>
  <c r="L30" i="7"/>
  <c r="N30" i="7"/>
  <c r="K31" i="7"/>
  <c r="L31" i="7"/>
  <c r="N31" i="7"/>
  <c r="K32" i="7"/>
  <c r="L32" i="7"/>
  <c r="N32" i="7"/>
  <c r="K33" i="7"/>
  <c r="L33" i="7"/>
  <c r="N33" i="7"/>
  <c r="K34" i="7"/>
  <c r="L34" i="7"/>
  <c r="N34" i="7"/>
  <c r="K35" i="7"/>
  <c r="L35" i="7"/>
  <c r="N35" i="7"/>
  <c r="K36" i="7"/>
  <c r="L36" i="7"/>
  <c r="N36" i="7"/>
  <c r="K37" i="7"/>
  <c r="L37" i="7"/>
  <c r="N37" i="7"/>
  <c r="K38" i="7"/>
  <c r="L38" i="7"/>
  <c r="N38" i="7"/>
  <c r="K39" i="7"/>
  <c r="L39" i="7"/>
  <c r="N39" i="7"/>
  <c r="K40" i="7"/>
  <c r="L40" i="7"/>
  <c r="N40" i="7"/>
  <c r="K41" i="7"/>
  <c r="L41" i="7"/>
  <c r="N41" i="7"/>
  <c r="K42" i="7"/>
  <c r="L42" i="7"/>
  <c r="N42" i="7"/>
  <c r="K43" i="7"/>
  <c r="L43" i="7"/>
  <c r="N43" i="7"/>
  <c r="K44" i="7"/>
  <c r="L44" i="7"/>
  <c r="N44" i="7"/>
  <c r="K45" i="7"/>
  <c r="L45" i="7"/>
  <c r="N45" i="7"/>
  <c r="K46" i="7"/>
  <c r="L46" i="7"/>
  <c r="N46" i="7"/>
  <c r="K47" i="7"/>
  <c r="L47" i="7"/>
  <c r="N47" i="7"/>
  <c r="K48" i="7"/>
  <c r="L48" i="7"/>
  <c r="N48" i="7"/>
  <c r="K49" i="7"/>
  <c r="L49" i="7"/>
  <c r="N49" i="7"/>
  <c r="K50" i="7"/>
  <c r="L50" i="7"/>
  <c r="N50" i="7"/>
  <c r="K51" i="7"/>
  <c r="L51" i="7"/>
  <c r="N51" i="7"/>
  <c r="K52" i="7"/>
  <c r="L52" i="7"/>
  <c r="N52" i="7"/>
  <c r="K53" i="7"/>
  <c r="L53" i="7"/>
  <c r="N53" i="7"/>
  <c r="K54" i="7"/>
  <c r="L54" i="7"/>
  <c r="N54" i="7"/>
  <c r="K55" i="7"/>
  <c r="L55" i="7"/>
  <c r="N55" i="7"/>
  <c r="K56" i="7"/>
  <c r="L56" i="7"/>
  <c r="N56" i="7"/>
  <c r="K57" i="7"/>
  <c r="L57" i="7"/>
  <c r="N57" i="7"/>
  <c r="K58" i="7"/>
  <c r="L58" i="7"/>
  <c r="N58" i="7"/>
  <c r="K59" i="7"/>
  <c r="L59" i="7"/>
  <c r="N59" i="7"/>
  <c r="K60" i="7"/>
  <c r="L60" i="7"/>
  <c r="N60" i="7"/>
  <c r="K61" i="7"/>
  <c r="L61" i="7"/>
  <c r="N61" i="7"/>
  <c r="K62" i="7"/>
  <c r="L62" i="7"/>
  <c r="N62" i="7"/>
  <c r="K63" i="7"/>
  <c r="L63" i="7"/>
  <c r="N63" i="7"/>
  <c r="K64" i="7"/>
  <c r="L64" i="7"/>
  <c r="N64" i="7"/>
  <c r="K65" i="7"/>
  <c r="L65" i="7"/>
  <c r="N65" i="7"/>
  <c r="K66" i="7"/>
  <c r="L66" i="7"/>
  <c r="N66" i="7"/>
  <c r="K67" i="7"/>
  <c r="L67" i="7"/>
  <c r="N67" i="7"/>
  <c r="K68" i="7"/>
  <c r="L68" i="7"/>
  <c r="N68" i="7"/>
  <c r="K69" i="7"/>
  <c r="L69" i="7"/>
  <c r="N69" i="7"/>
  <c r="K70" i="7"/>
  <c r="L70" i="7"/>
  <c r="N70" i="7"/>
  <c r="K71" i="7"/>
  <c r="L71" i="7"/>
  <c r="N71" i="7"/>
  <c r="K72" i="7"/>
  <c r="L72" i="7"/>
  <c r="N72" i="7"/>
  <c r="K73" i="7"/>
  <c r="L73" i="7"/>
  <c r="N73" i="7"/>
  <c r="K74" i="7"/>
  <c r="L74" i="7"/>
  <c r="N74" i="7"/>
  <c r="K75" i="7"/>
  <c r="L75" i="7"/>
  <c r="N75" i="7"/>
  <c r="K76" i="7"/>
  <c r="L76" i="7"/>
  <c r="N76" i="7"/>
  <c r="K77" i="7"/>
  <c r="L77" i="7"/>
  <c r="N77" i="7"/>
  <c r="K78" i="7"/>
  <c r="L78" i="7"/>
  <c r="N78" i="7"/>
  <c r="K79" i="7"/>
  <c r="L79" i="7"/>
  <c r="N79" i="7"/>
  <c r="K80" i="7"/>
  <c r="L80" i="7"/>
  <c r="N80" i="7"/>
  <c r="K81" i="7"/>
  <c r="L81" i="7"/>
  <c r="N81" i="7"/>
  <c r="K82" i="7"/>
  <c r="L82" i="7"/>
  <c r="N82" i="7"/>
  <c r="K83" i="7"/>
  <c r="L83" i="7"/>
  <c r="N83" i="7"/>
  <c r="K84" i="7"/>
  <c r="L84" i="7"/>
  <c r="N84" i="7"/>
  <c r="K85" i="7"/>
  <c r="L85" i="7"/>
  <c r="N85" i="7"/>
  <c r="K86" i="7"/>
  <c r="L86" i="7"/>
  <c r="N86" i="7"/>
  <c r="K87" i="7"/>
  <c r="L87" i="7"/>
  <c r="N87" i="7"/>
  <c r="K88" i="7"/>
  <c r="L88" i="7"/>
  <c r="N88" i="7"/>
  <c r="K89" i="7"/>
  <c r="L89" i="7"/>
  <c r="N89" i="7"/>
  <c r="K90" i="7"/>
  <c r="L90" i="7"/>
  <c r="N90" i="7"/>
  <c r="K91" i="7"/>
  <c r="L91" i="7"/>
  <c r="N91" i="7"/>
  <c r="K92" i="7"/>
  <c r="L92" i="7"/>
  <c r="N92" i="7"/>
  <c r="K93" i="7"/>
  <c r="L93" i="7"/>
  <c r="N93" i="7"/>
  <c r="K94" i="7"/>
  <c r="L94" i="7"/>
  <c r="N94" i="7"/>
  <c r="K95" i="7"/>
  <c r="L95" i="7"/>
  <c r="N95" i="7"/>
  <c r="K96" i="7"/>
  <c r="L96" i="7"/>
  <c r="N96" i="7"/>
  <c r="K97" i="7"/>
  <c r="L97" i="7"/>
  <c r="N97" i="7"/>
  <c r="K98" i="7"/>
  <c r="L98" i="7"/>
  <c r="N98" i="7"/>
  <c r="K99" i="7"/>
  <c r="L99" i="7"/>
  <c r="N99" i="7"/>
  <c r="K100" i="7"/>
  <c r="L100" i="7"/>
  <c r="N100" i="7"/>
  <c r="K101" i="7"/>
  <c r="L101" i="7"/>
  <c r="N101" i="7"/>
  <c r="K102" i="7"/>
  <c r="L102" i="7"/>
  <c r="N102" i="7"/>
  <c r="K103" i="7"/>
  <c r="L103" i="7"/>
  <c r="N103" i="7"/>
  <c r="K104" i="7"/>
  <c r="L104" i="7"/>
  <c r="N104" i="7"/>
  <c r="K105" i="7"/>
  <c r="L105" i="7"/>
  <c r="N105" i="7"/>
  <c r="K106" i="7"/>
  <c r="L106" i="7"/>
  <c r="N106" i="7"/>
  <c r="K107" i="7"/>
  <c r="L107" i="7"/>
  <c r="N107" i="7"/>
  <c r="K108" i="7"/>
  <c r="L108" i="7"/>
  <c r="N108" i="7"/>
  <c r="K109" i="7"/>
  <c r="L109" i="7"/>
  <c r="N109" i="7"/>
  <c r="K110" i="7"/>
  <c r="L110" i="7"/>
  <c r="N110" i="7"/>
  <c r="K111" i="7"/>
  <c r="L111" i="7"/>
  <c r="N111" i="7"/>
  <c r="K112" i="7"/>
  <c r="L112" i="7"/>
  <c r="N112" i="7"/>
  <c r="K113" i="7"/>
  <c r="L113" i="7"/>
  <c r="N113" i="7"/>
  <c r="K114" i="7"/>
  <c r="L114" i="7"/>
  <c r="N114" i="7"/>
  <c r="K115" i="7"/>
  <c r="L115" i="7"/>
  <c r="N115" i="7"/>
  <c r="K116" i="7"/>
  <c r="L116" i="7"/>
  <c r="N116" i="7"/>
  <c r="K117" i="7"/>
  <c r="L117" i="7"/>
  <c r="N117" i="7"/>
  <c r="K118" i="7"/>
  <c r="L118" i="7"/>
  <c r="N118" i="7"/>
  <c r="K119" i="7"/>
  <c r="L119" i="7"/>
  <c r="N119" i="7"/>
  <c r="K120" i="7"/>
  <c r="L120" i="7"/>
  <c r="N120" i="7"/>
  <c r="K121" i="7"/>
  <c r="L121" i="7"/>
  <c r="N121" i="7"/>
  <c r="K122" i="7"/>
  <c r="L122" i="7"/>
  <c r="N122" i="7"/>
  <c r="K123" i="7"/>
  <c r="L123" i="7"/>
  <c r="N123" i="7"/>
  <c r="K124" i="7"/>
  <c r="L124" i="7"/>
  <c r="N124" i="7"/>
  <c r="K125" i="7"/>
  <c r="L125" i="7"/>
  <c r="N125" i="7"/>
  <c r="K126" i="7"/>
  <c r="L126" i="7"/>
  <c r="N126" i="7"/>
  <c r="K127" i="7"/>
  <c r="L127" i="7"/>
  <c r="N127" i="7"/>
  <c r="K128" i="7"/>
  <c r="L128" i="7"/>
  <c r="N128" i="7"/>
  <c r="K129" i="7"/>
  <c r="L129" i="7"/>
  <c r="N129" i="7"/>
  <c r="K130" i="7"/>
  <c r="L130" i="7"/>
  <c r="N130" i="7"/>
  <c r="K131" i="7"/>
  <c r="L131" i="7"/>
  <c r="N131" i="7"/>
  <c r="K132" i="7"/>
  <c r="L132" i="7"/>
  <c r="N132" i="7"/>
  <c r="K133" i="7"/>
  <c r="L133" i="7"/>
  <c r="N133" i="7"/>
  <c r="K134" i="7"/>
  <c r="L134" i="7"/>
  <c r="N134" i="7"/>
  <c r="K135" i="7"/>
  <c r="L135" i="7"/>
  <c r="N135" i="7"/>
  <c r="K136" i="7"/>
  <c r="L136" i="7"/>
  <c r="N136" i="7"/>
  <c r="K137" i="7"/>
  <c r="L137" i="7"/>
  <c r="N137" i="7"/>
  <c r="K138" i="7"/>
  <c r="L138" i="7"/>
  <c r="N138" i="7"/>
  <c r="K139" i="7"/>
  <c r="L139" i="7"/>
  <c r="N139" i="7"/>
  <c r="K140" i="7"/>
  <c r="L140" i="7"/>
  <c r="N140" i="7"/>
  <c r="K141" i="7"/>
  <c r="L141" i="7"/>
  <c r="N141" i="7"/>
  <c r="K142" i="7"/>
  <c r="K14" i="7"/>
  <c r="L14" i="7"/>
  <c r="N14" i="7"/>
  <c r="H14" i="7"/>
  <c r="I14" i="7"/>
  <c r="J14" i="7"/>
  <c r="H15" i="7"/>
  <c r="I15" i="7"/>
  <c r="H16" i="7"/>
  <c r="I16" i="7"/>
  <c r="H17" i="7"/>
  <c r="I17" i="7"/>
  <c r="H18" i="7"/>
  <c r="I18" i="7"/>
  <c r="H19" i="7"/>
  <c r="I19" i="7"/>
  <c r="H20" i="7"/>
  <c r="I20" i="7"/>
  <c r="H21" i="7"/>
  <c r="I21" i="7"/>
  <c r="H22" i="7"/>
  <c r="I22" i="7"/>
  <c r="H23" i="7"/>
  <c r="I23" i="7"/>
  <c r="H24" i="7"/>
  <c r="I24" i="7"/>
  <c r="H25" i="7"/>
  <c r="I25" i="7"/>
  <c r="H26" i="7"/>
  <c r="I26" i="7"/>
  <c r="H27" i="7"/>
  <c r="I27" i="7"/>
  <c r="H28" i="7"/>
  <c r="I28" i="7"/>
  <c r="H29" i="7"/>
  <c r="I29" i="7"/>
  <c r="H30" i="7"/>
  <c r="I30" i="7"/>
  <c r="H31" i="7"/>
  <c r="I31" i="7"/>
  <c r="H32" i="7"/>
  <c r="I32" i="7"/>
  <c r="H33" i="7"/>
  <c r="I33" i="7"/>
  <c r="H34" i="7"/>
  <c r="I34" i="7"/>
  <c r="H35" i="7"/>
  <c r="I35" i="7"/>
  <c r="H36" i="7"/>
  <c r="I36" i="7"/>
  <c r="H37" i="7"/>
  <c r="I37" i="7"/>
  <c r="H38" i="7"/>
  <c r="I38" i="7"/>
  <c r="H39" i="7"/>
  <c r="I39" i="7"/>
  <c r="H40" i="7"/>
  <c r="I40" i="7"/>
  <c r="H41" i="7"/>
  <c r="I41" i="7"/>
  <c r="H42" i="7"/>
  <c r="I42" i="7"/>
  <c r="H43" i="7"/>
  <c r="I43" i="7"/>
  <c r="H44" i="7"/>
  <c r="I44" i="7"/>
  <c r="H45" i="7"/>
  <c r="I45" i="7"/>
  <c r="H46" i="7"/>
  <c r="I46" i="7"/>
  <c r="H47" i="7"/>
  <c r="I47" i="7"/>
  <c r="H48" i="7"/>
  <c r="I48" i="7"/>
  <c r="H49" i="7"/>
  <c r="I49" i="7"/>
  <c r="H50" i="7"/>
  <c r="I50" i="7"/>
  <c r="H51" i="7"/>
  <c r="I51" i="7"/>
  <c r="H52" i="7"/>
  <c r="I52" i="7"/>
  <c r="H53" i="7"/>
  <c r="I53" i="7"/>
  <c r="H54" i="7"/>
  <c r="I54" i="7"/>
  <c r="H55" i="7"/>
  <c r="I55" i="7"/>
  <c r="H56" i="7"/>
  <c r="I56" i="7"/>
  <c r="H57" i="7"/>
  <c r="I57" i="7"/>
  <c r="H58" i="7"/>
  <c r="I58" i="7"/>
  <c r="H59" i="7"/>
  <c r="I59" i="7"/>
  <c r="H60" i="7"/>
  <c r="I60" i="7"/>
  <c r="H61" i="7"/>
  <c r="I61" i="7"/>
  <c r="H62" i="7"/>
  <c r="I62" i="7"/>
  <c r="H63" i="7"/>
  <c r="I63" i="7"/>
  <c r="H64" i="7"/>
  <c r="I64" i="7"/>
  <c r="H65" i="7"/>
  <c r="I65" i="7"/>
  <c r="H66" i="7"/>
  <c r="I66" i="7"/>
  <c r="H67" i="7"/>
  <c r="I67" i="7"/>
  <c r="H68" i="7"/>
  <c r="I68" i="7"/>
  <c r="H69" i="7"/>
  <c r="I69" i="7"/>
  <c r="H70" i="7"/>
  <c r="I70" i="7"/>
  <c r="H71" i="7"/>
  <c r="I71" i="7"/>
  <c r="H72" i="7"/>
  <c r="I72" i="7"/>
  <c r="H73" i="7"/>
  <c r="I73" i="7"/>
  <c r="H74" i="7"/>
  <c r="I74" i="7"/>
  <c r="H75" i="7"/>
  <c r="I75" i="7"/>
  <c r="H76" i="7"/>
  <c r="I76" i="7"/>
  <c r="H77" i="7"/>
  <c r="I77" i="7"/>
  <c r="H78" i="7"/>
  <c r="I78" i="7"/>
  <c r="H79" i="7"/>
  <c r="I79" i="7"/>
  <c r="H80" i="7"/>
  <c r="I80" i="7"/>
  <c r="H81" i="7"/>
  <c r="I81" i="7"/>
  <c r="H82" i="7"/>
  <c r="I82" i="7"/>
  <c r="H83" i="7"/>
  <c r="I83" i="7"/>
  <c r="H84" i="7"/>
  <c r="I84" i="7"/>
  <c r="H85" i="7"/>
  <c r="I85" i="7"/>
  <c r="H86" i="7"/>
  <c r="I86" i="7"/>
  <c r="H87" i="7"/>
  <c r="I87" i="7"/>
  <c r="H88" i="7"/>
  <c r="I88" i="7"/>
  <c r="H89" i="7"/>
  <c r="I89" i="7"/>
  <c r="H90" i="7"/>
  <c r="I90" i="7"/>
  <c r="H91" i="7"/>
  <c r="I91" i="7"/>
  <c r="H92" i="7"/>
  <c r="I92" i="7"/>
  <c r="H93" i="7"/>
  <c r="I93" i="7"/>
  <c r="H94" i="7"/>
  <c r="I94" i="7"/>
  <c r="H95" i="7"/>
  <c r="I95" i="7"/>
  <c r="H96" i="7"/>
  <c r="I96" i="7"/>
  <c r="H97" i="7"/>
  <c r="I97" i="7"/>
  <c r="H98" i="7"/>
  <c r="I98" i="7"/>
  <c r="H99" i="7"/>
  <c r="I99" i="7"/>
  <c r="H100" i="7"/>
  <c r="I100" i="7"/>
  <c r="H101" i="7"/>
  <c r="I101" i="7"/>
  <c r="H102" i="7"/>
  <c r="I102" i="7"/>
  <c r="H103" i="7"/>
  <c r="I103" i="7"/>
  <c r="H104" i="7"/>
  <c r="I104" i="7"/>
  <c r="H105" i="7"/>
  <c r="I105" i="7"/>
  <c r="H106" i="7"/>
  <c r="I106" i="7"/>
  <c r="H107" i="7"/>
  <c r="I107" i="7"/>
  <c r="H108" i="7"/>
  <c r="I108" i="7"/>
  <c r="H109" i="7"/>
  <c r="I109" i="7"/>
  <c r="H110" i="7"/>
  <c r="I110" i="7"/>
  <c r="H111" i="7"/>
  <c r="I111" i="7"/>
  <c r="H112" i="7"/>
  <c r="I112" i="7"/>
  <c r="H113" i="7"/>
  <c r="I113" i="7"/>
  <c r="H114" i="7"/>
  <c r="I114" i="7"/>
  <c r="H115" i="7"/>
  <c r="I115" i="7"/>
  <c r="H116" i="7"/>
  <c r="I116" i="7"/>
  <c r="H117" i="7"/>
  <c r="I117" i="7"/>
  <c r="H118" i="7"/>
  <c r="I118" i="7"/>
  <c r="H119" i="7"/>
  <c r="I119" i="7"/>
  <c r="H120" i="7"/>
  <c r="I120" i="7"/>
  <c r="H121" i="7"/>
  <c r="I121" i="7"/>
  <c r="H122" i="7"/>
  <c r="I122" i="7"/>
  <c r="H123" i="7"/>
  <c r="I123" i="7"/>
  <c r="H124" i="7"/>
  <c r="I124" i="7"/>
  <c r="H125" i="7"/>
  <c r="I125" i="7"/>
  <c r="H126" i="7"/>
  <c r="I126" i="7"/>
  <c r="H127" i="7"/>
  <c r="I127" i="7"/>
  <c r="H128" i="7"/>
  <c r="I128" i="7"/>
  <c r="H129" i="7"/>
  <c r="I129" i="7"/>
  <c r="H130" i="7"/>
  <c r="I130" i="7"/>
  <c r="H131" i="7"/>
  <c r="I131" i="7"/>
  <c r="H132" i="7"/>
  <c r="I132" i="7"/>
  <c r="H133" i="7"/>
  <c r="I133" i="7"/>
  <c r="H134" i="7"/>
  <c r="I134" i="7"/>
  <c r="H135" i="7"/>
  <c r="I135" i="7"/>
  <c r="H136" i="7"/>
  <c r="I136" i="7"/>
  <c r="H137" i="7"/>
  <c r="I137" i="7"/>
  <c r="H138" i="7"/>
  <c r="I138" i="7"/>
  <c r="H139" i="7"/>
  <c r="I139" i="7"/>
  <c r="H140" i="7"/>
  <c r="I140" i="7"/>
  <c r="H141" i="7"/>
  <c r="I141" i="7"/>
  <c r="H142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I142" i="7"/>
  <c r="J142" i="7"/>
  <c r="G14" i="7"/>
  <c r="F14" i="7"/>
  <c r="B7" i="7"/>
  <c r="F6" i="7"/>
  <c r="E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32" i="7"/>
  <c r="F32" i="7"/>
  <c r="E33" i="7"/>
  <c r="F33" i="7"/>
  <c r="E34" i="7"/>
  <c r="F34" i="7"/>
  <c r="E35" i="7"/>
  <c r="F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/>
  <c r="E44" i="7"/>
  <c r="F44" i="7"/>
  <c r="E45" i="7"/>
  <c r="F45" i="7"/>
  <c r="E46" i="7"/>
  <c r="F46" i="7"/>
  <c r="E47" i="7"/>
  <c r="F47" i="7"/>
  <c r="E48" i="7"/>
  <c r="F48" i="7"/>
  <c r="E49" i="7"/>
  <c r="F49" i="7"/>
  <c r="E50" i="7"/>
  <c r="F50" i="7"/>
  <c r="E51" i="7"/>
  <c r="F51" i="7"/>
  <c r="E52" i="7"/>
  <c r="F52" i="7"/>
  <c r="E53" i="7"/>
  <c r="F53" i="7"/>
  <c r="E54" i="7"/>
  <c r="F54" i="7"/>
  <c r="E55" i="7"/>
  <c r="F55" i="7"/>
  <c r="E56" i="7"/>
  <c r="F56" i="7"/>
  <c r="E57" i="7"/>
  <c r="F57" i="7"/>
  <c r="E58" i="7"/>
  <c r="F58" i="7"/>
  <c r="E59" i="7"/>
  <c r="F59" i="7"/>
  <c r="E60" i="7"/>
  <c r="F60" i="7"/>
  <c r="E61" i="7"/>
  <c r="F61" i="7"/>
  <c r="E62" i="7"/>
  <c r="F62" i="7"/>
  <c r="E63" i="7"/>
  <c r="F63" i="7"/>
  <c r="E64" i="7"/>
  <c r="F64" i="7"/>
  <c r="E65" i="7"/>
  <c r="F65" i="7"/>
  <c r="E66" i="7"/>
  <c r="F66" i="7"/>
  <c r="E67" i="7"/>
  <c r="F67" i="7"/>
  <c r="E68" i="7"/>
  <c r="F68" i="7"/>
  <c r="E69" i="7"/>
  <c r="F69" i="7"/>
  <c r="E70" i="7"/>
  <c r="F70" i="7"/>
  <c r="E71" i="7"/>
  <c r="F71" i="7"/>
  <c r="E72" i="7"/>
  <c r="F72" i="7"/>
  <c r="E73" i="7"/>
  <c r="F73" i="7"/>
  <c r="E74" i="7"/>
  <c r="F74" i="7"/>
  <c r="E75" i="7"/>
  <c r="F75" i="7"/>
  <c r="E76" i="7"/>
  <c r="F76" i="7"/>
  <c r="E77" i="7"/>
  <c r="F77" i="7"/>
  <c r="E78" i="7"/>
  <c r="F78" i="7"/>
  <c r="E79" i="7"/>
  <c r="F79" i="7"/>
  <c r="E80" i="7"/>
  <c r="F80" i="7"/>
  <c r="E81" i="7"/>
  <c r="F81" i="7"/>
  <c r="E82" i="7"/>
  <c r="F82" i="7"/>
  <c r="E83" i="7"/>
  <c r="F83" i="7"/>
  <c r="E84" i="7"/>
  <c r="F84" i="7"/>
  <c r="E85" i="7"/>
  <c r="F85" i="7"/>
  <c r="E86" i="7"/>
  <c r="F86" i="7"/>
  <c r="E87" i="7"/>
  <c r="F87" i="7"/>
  <c r="E88" i="7"/>
  <c r="F88" i="7"/>
  <c r="E89" i="7"/>
  <c r="F89" i="7"/>
  <c r="E90" i="7"/>
  <c r="F90" i="7"/>
  <c r="E91" i="7"/>
  <c r="F91" i="7"/>
  <c r="E92" i="7"/>
  <c r="F92" i="7"/>
  <c r="E93" i="7"/>
  <c r="F93" i="7"/>
  <c r="E94" i="7"/>
  <c r="F94" i="7"/>
  <c r="E95" i="7"/>
  <c r="F95" i="7"/>
  <c r="E96" i="7"/>
  <c r="F96" i="7"/>
  <c r="E97" i="7"/>
  <c r="F97" i="7"/>
  <c r="E98" i="7"/>
  <c r="F98" i="7"/>
  <c r="E99" i="7"/>
  <c r="F99" i="7"/>
  <c r="E100" i="7"/>
  <c r="F100" i="7"/>
  <c r="E101" i="7"/>
  <c r="F101" i="7"/>
  <c r="E102" i="7"/>
  <c r="F102" i="7"/>
  <c r="E103" i="7"/>
  <c r="F103" i="7"/>
  <c r="E104" i="7"/>
  <c r="F104" i="7"/>
  <c r="E105" i="7"/>
  <c r="F105" i="7"/>
  <c r="E106" i="7"/>
  <c r="F106" i="7"/>
  <c r="E107" i="7"/>
  <c r="F107" i="7"/>
  <c r="E108" i="7"/>
  <c r="F108" i="7"/>
  <c r="E109" i="7"/>
  <c r="F109" i="7"/>
  <c r="E110" i="7"/>
  <c r="F110" i="7"/>
  <c r="E111" i="7"/>
  <c r="F111" i="7"/>
  <c r="E112" i="7"/>
  <c r="F112" i="7"/>
  <c r="E113" i="7"/>
  <c r="F113" i="7"/>
  <c r="E114" i="7"/>
  <c r="F114" i="7"/>
  <c r="E115" i="7"/>
  <c r="F115" i="7"/>
  <c r="E116" i="7"/>
  <c r="F116" i="7"/>
  <c r="E117" i="7"/>
  <c r="F117" i="7"/>
  <c r="E118" i="7"/>
  <c r="F118" i="7"/>
  <c r="E119" i="7"/>
  <c r="F119" i="7"/>
  <c r="E120" i="7"/>
  <c r="F120" i="7"/>
  <c r="E121" i="7"/>
  <c r="F121" i="7"/>
  <c r="E122" i="7"/>
  <c r="F122" i="7"/>
  <c r="E123" i="7"/>
  <c r="F123" i="7"/>
  <c r="E124" i="7"/>
  <c r="F124" i="7"/>
  <c r="E125" i="7"/>
  <c r="F125" i="7"/>
  <c r="E126" i="7"/>
  <c r="F126" i="7"/>
  <c r="E127" i="7"/>
  <c r="F127" i="7"/>
  <c r="E128" i="7"/>
  <c r="F128" i="7"/>
  <c r="E129" i="7"/>
  <c r="F129" i="7"/>
  <c r="E130" i="7"/>
  <c r="F130" i="7"/>
  <c r="E131" i="7"/>
  <c r="F131" i="7"/>
  <c r="E132" i="7"/>
  <c r="F132" i="7"/>
  <c r="E133" i="7"/>
  <c r="F133" i="7"/>
  <c r="E134" i="7"/>
  <c r="F134" i="7"/>
  <c r="E135" i="7"/>
  <c r="F135" i="7"/>
  <c r="E136" i="7"/>
  <c r="F136" i="7"/>
  <c r="E137" i="7"/>
  <c r="F137" i="7"/>
  <c r="E138" i="7"/>
  <c r="F138" i="7"/>
  <c r="E139" i="7"/>
  <c r="F139" i="7"/>
  <c r="E140" i="7"/>
  <c r="F140" i="7"/>
  <c r="E141" i="7"/>
  <c r="F141" i="7"/>
  <c r="E142" i="7"/>
  <c r="G5" i="7"/>
  <c r="F142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C14" i="7"/>
  <c r="D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B10" i="6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C142" i="7"/>
  <c r="D142" i="7"/>
  <c r="B5" i="6"/>
  <c r="B6" i="6"/>
  <c r="B3" i="6"/>
  <c r="H4" i="6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7" i="5"/>
  <c r="H4" i="5"/>
  <c r="B3" i="5"/>
  <c r="B4" i="4"/>
  <c r="I2" i="3"/>
  <c r="F8" i="3"/>
  <c r="I1" i="3"/>
  <c r="I4" i="3"/>
  <c r="C8" i="3"/>
  <c r="B8" i="3"/>
  <c r="B8" i="1"/>
  <c r="B9" i="1"/>
  <c r="F9" i="3"/>
  <c r="C9" i="3"/>
  <c r="B9" i="3"/>
  <c r="F10" i="3"/>
  <c r="C10" i="3"/>
  <c r="B10" i="3"/>
  <c r="F11" i="3"/>
  <c r="C11" i="3"/>
  <c r="B11" i="3"/>
  <c r="F12" i="3"/>
  <c r="C12" i="3"/>
  <c r="B12" i="3"/>
  <c r="F13" i="3"/>
  <c r="C13" i="3"/>
  <c r="B13" i="3"/>
  <c r="F14" i="3"/>
  <c r="C14" i="3"/>
  <c r="B14" i="3"/>
  <c r="F15" i="3"/>
  <c r="C15" i="3"/>
  <c r="B15" i="3"/>
  <c r="F16" i="3"/>
  <c r="C16" i="3"/>
  <c r="B16" i="3"/>
  <c r="F17" i="3"/>
  <c r="C17" i="3"/>
  <c r="B17" i="3"/>
  <c r="F18" i="3"/>
  <c r="C18" i="3"/>
  <c r="B18" i="3"/>
  <c r="F19" i="3"/>
  <c r="C19" i="3"/>
  <c r="B19" i="3"/>
  <c r="F20" i="3"/>
  <c r="C20" i="3"/>
  <c r="B20" i="3"/>
  <c r="F21" i="3"/>
  <c r="C21" i="3"/>
  <c r="B21" i="3"/>
  <c r="F22" i="3"/>
  <c r="C22" i="3"/>
  <c r="B22" i="3"/>
  <c r="F23" i="3"/>
  <c r="C23" i="3"/>
  <c r="B23" i="3"/>
  <c r="F24" i="3"/>
  <c r="C24" i="3"/>
  <c r="B24" i="3"/>
  <c r="F25" i="3"/>
  <c r="C25" i="3"/>
  <c r="B25" i="3"/>
  <c r="F26" i="3"/>
  <c r="C26" i="3"/>
  <c r="B26" i="3"/>
  <c r="F27" i="3"/>
  <c r="C27" i="3"/>
  <c r="B27" i="3"/>
  <c r="F28" i="3"/>
  <c r="C28" i="3"/>
  <c r="B28" i="3"/>
  <c r="F29" i="3"/>
  <c r="C29" i="3"/>
  <c r="B29" i="3"/>
  <c r="F30" i="3"/>
  <c r="C30" i="3"/>
  <c r="B30" i="3"/>
  <c r="F31" i="3"/>
  <c r="C31" i="3"/>
  <c r="B31" i="3"/>
  <c r="F32" i="3"/>
  <c r="C32" i="3"/>
  <c r="B32" i="3"/>
  <c r="F33" i="3"/>
  <c r="C33" i="3"/>
  <c r="B33" i="3"/>
  <c r="F34" i="3"/>
  <c r="C34" i="3"/>
  <c r="B34" i="3"/>
  <c r="F35" i="3"/>
  <c r="C35" i="3"/>
  <c r="B35" i="3"/>
  <c r="F36" i="3"/>
  <c r="C36" i="3"/>
  <c r="B36" i="3"/>
  <c r="F37" i="3"/>
  <c r="C37" i="3"/>
  <c r="B37" i="3"/>
  <c r="F38" i="3"/>
  <c r="C38" i="3"/>
  <c r="B38" i="3"/>
  <c r="F39" i="3"/>
  <c r="C39" i="3"/>
  <c r="B39" i="3"/>
  <c r="F40" i="3"/>
  <c r="C40" i="3"/>
  <c r="B40" i="3"/>
  <c r="F41" i="3"/>
  <c r="C41" i="3"/>
  <c r="B41" i="3"/>
  <c r="F42" i="3"/>
  <c r="C42" i="3"/>
  <c r="B42" i="3"/>
  <c r="F43" i="3"/>
  <c r="C43" i="3"/>
  <c r="B43" i="3"/>
  <c r="F44" i="3"/>
  <c r="C44" i="3"/>
  <c r="B44" i="3"/>
  <c r="F45" i="3"/>
  <c r="C45" i="3"/>
  <c r="B45" i="3"/>
  <c r="F46" i="3"/>
  <c r="C46" i="3"/>
  <c r="B46" i="3"/>
  <c r="F47" i="3"/>
  <c r="C47" i="3"/>
  <c r="B47" i="3"/>
  <c r="F48" i="3"/>
  <c r="C48" i="3"/>
  <c r="B48" i="3"/>
  <c r="F49" i="3"/>
  <c r="C49" i="3"/>
  <c r="B49" i="3"/>
  <c r="F50" i="3"/>
  <c r="C50" i="3"/>
  <c r="B50" i="3"/>
  <c r="F51" i="3"/>
  <c r="C51" i="3"/>
  <c r="B51" i="3"/>
  <c r="F52" i="3"/>
  <c r="C52" i="3"/>
  <c r="B52" i="3"/>
  <c r="F53" i="3"/>
  <c r="C53" i="3"/>
  <c r="B53" i="3"/>
  <c r="F54" i="3"/>
  <c r="C54" i="3"/>
  <c r="B54" i="3"/>
  <c r="F55" i="3"/>
  <c r="C55" i="3"/>
  <c r="B55" i="3"/>
  <c r="F56" i="3"/>
  <c r="C56" i="3"/>
  <c r="B56" i="3"/>
  <c r="F57" i="3"/>
  <c r="C57" i="3"/>
  <c r="B57" i="3"/>
  <c r="F58" i="3"/>
  <c r="C58" i="3"/>
  <c r="B58" i="3"/>
  <c r="F59" i="3"/>
  <c r="C59" i="3"/>
  <c r="B59" i="3"/>
  <c r="F60" i="3"/>
  <c r="C60" i="3"/>
  <c r="B60" i="3"/>
  <c r="F61" i="3"/>
  <c r="C61" i="3"/>
  <c r="B61" i="3"/>
  <c r="F62" i="3"/>
  <c r="C62" i="3"/>
  <c r="B62" i="3"/>
  <c r="F63" i="3"/>
  <c r="C63" i="3"/>
  <c r="B63" i="3"/>
  <c r="F64" i="3"/>
  <c r="C64" i="3"/>
  <c r="B64" i="3"/>
  <c r="F65" i="3"/>
  <c r="C65" i="3"/>
  <c r="B65" i="3"/>
  <c r="F66" i="3"/>
  <c r="C66" i="3"/>
  <c r="B66" i="3"/>
  <c r="F67" i="3"/>
  <c r="C67" i="3"/>
  <c r="B67" i="3"/>
  <c r="F68" i="3"/>
  <c r="C68" i="3"/>
  <c r="B68" i="3"/>
  <c r="F69" i="3"/>
  <c r="C69" i="3"/>
  <c r="B69" i="3"/>
  <c r="F70" i="3"/>
  <c r="C70" i="3"/>
  <c r="B70" i="3"/>
  <c r="F71" i="3"/>
  <c r="C71" i="3"/>
  <c r="B71" i="3"/>
  <c r="F72" i="3"/>
  <c r="C72" i="3"/>
  <c r="B72" i="3"/>
  <c r="F73" i="3"/>
  <c r="C73" i="3"/>
  <c r="B73" i="3"/>
  <c r="F74" i="3"/>
  <c r="C74" i="3"/>
  <c r="B74" i="3"/>
  <c r="F75" i="3"/>
  <c r="C75" i="3"/>
  <c r="B75" i="3"/>
  <c r="F76" i="3"/>
  <c r="C76" i="3"/>
  <c r="B76" i="3"/>
  <c r="F77" i="3"/>
  <c r="C77" i="3"/>
  <c r="B77" i="3"/>
  <c r="F78" i="3"/>
  <c r="C78" i="3"/>
  <c r="B78" i="3"/>
  <c r="F79" i="3"/>
  <c r="C79" i="3"/>
  <c r="B79" i="3"/>
  <c r="F80" i="3"/>
  <c r="C80" i="3"/>
  <c r="B80" i="3"/>
  <c r="F81" i="3"/>
  <c r="C81" i="3"/>
  <c r="B81" i="3"/>
  <c r="F82" i="3"/>
  <c r="C82" i="3"/>
  <c r="B82" i="3"/>
  <c r="F83" i="3"/>
  <c r="C83" i="3"/>
  <c r="B83" i="3"/>
  <c r="F84" i="3"/>
  <c r="C84" i="3"/>
  <c r="B84" i="3"/>
  <c r="F85" i="3"/>
  <c r="C85" i="3"/>
  <c r="B85" i="3"/>
  <c r="F86" i="3"/>
  <c r="C86" i="3"/>
  <c r="B86" i="3"/>
  <c r="F87" i="3"/>
  <c r="C87" i="3"/>
  <c r="B87" i="3"/>
  <c r="F88" i="3"/>
  <c r="C88" i="3"/>
  <c r="B88" i="3"/>
  <c r="F89" i="3"/>
  <c r="C89" i="3"/>
  <c r="B89" i="3"/>
  <c r="F90" i="3"/>
  <c r="C90" i="3"/>
  <c r="B90" i="3"/>
  <c r="F91" i="3"/>
  <c r="C91" i="3"/>
  <c r="B91" i="3"/>
  <c r="F92" i="3"/>
  <c r="C92" i="3"/>
  <c r="B92" i="3"/>
  <c r="F93" i="3"/>
  <c r="C93" i="3"/>
  <c r="B93" i="3"/>
  <c r="F94" i="3"/>
  <c r="C94" i="3"/>
  <c r="B94" i="3"/>
  <c r="F95" i="3"/>
  <c r="C95" i="3"/>
  <c r="B95" i="3"/>
  <c r="F96" i="3"/>
  <c r="C96" i="3"/>
  <c r="B96" i="3"/>
  <c r="F97" i="3"/>
  <c r="C97" i="3"/>
  <c r="B97" i="3"/>
  <c r="F98" i="3"/>
  <c r="C98" i="3"/>
  <c r="B98" i="3"/>
  <c r="F99" i="3"/>
  <c r="C99" i="3"/>
  <c r="B99" i="3"/>
  <c r="F100" i="3"/>
  <c r="C100" i="3"/>
  <c r="B100" i="3"/>
  <c r="F101" i="3"/>
  <c r="C101" i="3"/>
  <c r="B101" i="3"/>
  <c r="F102" i="3"/>
  <c r="C102" i="3"/>
  <c r="B102" i="3"/>
  <c r="F103" i="3"/>
  <c r="C103" i="3"/>
  <c r="B103" i="3"/>
  <c r="F104" i="3"/>
  <c r="C104" i="3"/>
  <c r="B104" i="3"/>
  <c r="F105" i="3"/>
  <c r="C105" i="3"/>
  <c r="B105" i="3"/>
  <c r="F106" i="3"/>
  <c r="C106" i="3"/>
  <c r="B106" i="3"/>
  <c r="F107" i="3"/>
  <c r="C107" i="3"/>
  <c r="B107" i="3"/>
  <c r="F108" i="3"/>
  <c r="C108" i="3"/>
  <c r="B108" i="3"/>
  <c r="F109" i="3"/>
  <c r="C109" i="3"/>
  <c r="B109" i="3"/>
  <c r="F110" i="3"/>
  <c r="C110" i="3"/>
  <c r="B110" i="3"/>
  <c r="F111" i="3"/>
  <c r="C111" i="3"/>
  <c r="B111" i="3"/>
  <c r="F112" i="3"/>
  <c r="C112" i="3"/>
  <c r="B112" i="3"/>
  <c r="F113" i="3"/>
  <c r="C113" i="3"/>
  <c r="B113" i="3"/>
  <c r="F114" i="3"/>
  <c r="C114" i="3"/>
  <c r="B114" i="3"/>
  <c r="F115" i="3"/>
  <c r="C115" i="3"/>
  <c r="B115" i="3"/>
  <c r="F116" i="3"/>
  <c r="C116" i="3"/>
  <c r="B116" i="3"/>
  <c r="F117" i="3"/>
  <c r="C117" i="3"/>
  <c r="B117" i="3"/>
  <c r="F118" i="3"/>
  <c r="C118" i="3"/>
  <c r="B118" i="3"/>
  <c r="F119" i="3"/>
  <c r="C119" i="3"/>
  <c r="B119" i="3"/>
  <c r="F120" i="3"/>
  <c r="C120" i="3"/>
  <c r="B120" i="3"/>
  <c r="F121" i="3"/>
  <c r="C121" i="3"/>
  <c r="B121" i="3"/>
  <c r="F122" i="3"/>
  <c r="C122" i="3"/>
  <c r="B122" i="3"/>
  <c r="F123" i="3"/>
  <c r="C123" i="3"/>
  <c r="B123" i="3"/>
  <c r="F124" i="3"/>
  <c r="C124" i="3"/>
  <c r="B124" i="3"/>
  <c r="F125" i="3"/>
  <c r="C125" i="3"/>
  <c r="B125" i="3"/>
  <c r="F126" i="3"/>
  <c r="C126" i="3"/>
  <c r="B126" i="3"/>
  <c r="F127" i="3"/>
  <c r="C127" i="3"/>
  <c r="B127" i="3"/>
  <c r="F128" i="3"/>
  <c r="C128" i="3"/>
  <c r="B128" i="3"/>
  <c r="F129" i="3"/>
  <c r="C129" i="3"/>
  <c r="B129" i="3"/>
  <c r="F130" i="3"/>
  <c r="C130" i="3"/>
  <c r="B130" i="3"/>
  <c r="F131" i="3"/>
  <c r="C131" i="3"/>
  <c r="B131" i="3"/>
  <c r="F132" i="3"/>
  <c r="C132" i="3"/>
  <c r="B132" i="3"/>
  <c r="F133" i="3"/>
  <c r="C133" i="3"/>
  <c r="B133" i="3"/>
  <c r="F134" i="3"/>
  <c r="C134" i="3"/>
  <c r="B134" i="3"/>
  <c r="F135" i="3"/>
  <c r="C135" i="3"/>
  <c r="B135" i="3"/>
  <c r="I3" i="3"/>
  <c r="H4" i="2"/>
  <c r="B8" i="2"/>
  <c r="H3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B91" i="2"/>
  <c r="C91" i="2"/>
  <c r="B92" i="2"/>
  <c r="C92" i="2"/>
  <c r="B93" i="2"/>
  <c r="C93" i="2"/>
  <c r="B94" i="2"/>
  <c r="C94" i="2"/>
  <c r="B95" i="2"/>
  <c r="C95" i="2"/>
  <c r="B96" i="2"/>
  <c r="C96" i="2"/>
  <c r="B97" i="2"/>
  <c r="C97" i="2"/>
  <c r="B98" i="2"/>
  <c r="C98" i="2"/>
  <c r="B99" i="2"/>
  <c r="C99" i="2"/>
  <c r="B100" i="2"/>
  <c r="C100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8" i="2"/>
  <c r="C108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B116" i="2"/>
  <c r="C116" i="2"/>
  <c r="B117" i="2"/>
  <c r="C117" i="2"/>
  <c r="B118" i="2"/>
  <c r="C118" i="2"/>
  <c r="B119" i="2"/>
  <c r="C119" i="2"/>
  <c r="B120" i="2"/>
  <c r="C120" i="2"/>
  <c r="B121" i="2"/>
  <c r="C121" i="2"/>
  <c r="B122" i="2"/>
  <c r="C122" i="2"/>
  <c r="B123" i="2"/>
  <c r="C123" i="2"/>
  <c r="B124" i="2"/>
  <c r="C124" i="2"/>
  <c r="B125" i="2"/>
  <c r="C125" i="2"/>
  <c r="B126" i="2"/>
  <c r="C126" i="2"/>
  <c r="B127" i="2"/>
  <c r="C127" i="2"/>
  <c r="B128" i="2"/>
  <c r="C1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E9" i="1"/>
  <c r="B10" i="1"/>
  <c r="E10" i="1"/>
  <c r="B11" i="1"/>
  <c r="E11" i="1"/>
  <c r="B12" i="1"/>
  <c r="E12" i="1"/>
  <c r="B13" i="1"/>
  <c r="E13" i="1"/>
  <c r="B14" i="1"/>
  <c r="E14" i="1"/>
  <c r="B15" i="1"/>
  <c r="E15" i="1"/>
  <c r="B16" i="1"/>
  <c r="E16" i="1"/>
  <c r="B17" i="1"/>
  <c r="E17" i="1"/>
  <c r="B18" i="1"/>
  <c r="E18" i="1"/>
  <c r="B19" i="1"/>
  <c r="E19" i="1"/>
  <c r="B20" i="1"/>
  <c r="E20" i="1"/>
  <c r="B21" i="1"/>
  <c r="E21" i="1"/>
  <c r="B22" i="1"/>
  <c r="E22" i="1"/>
  <c r="B23" i="1"/>
  <c r="E23" i="1"/>
  <c r="B24" i="1"/>
  <c r="E24" i="1"/>
  <c r="B25" i="1"/>
  <c r="E25" i="1"/>
  <c r="B26" i="1"/>
  <c r="E26" i="1"/>
  <c r="B27" i="1"/>
  <c r="E27" i="1"/>
  <c r="B28" i="1"/>
  <c r="E28" i="1"/>
  <c r="B29" i="1"/>
  <c r="E29" i="1"/>
  <c r="B30" i="1"/>
  <c r="E30" i="1"/>
  <c r="B31" i="1"/>
  <c r="E31" i="1"/>
  <c r="B32" i="1"/>
  <c r="E32" i="1"/>
  <c r="B33" i="1"/>
  <c r="E33" i="1"/>
  <c r="B34" i="1"/>
  <c r="E34" i="1"/>
  <c r="B35" i="1"/>
  <c r="E35" i="1"/>
  <c r="B36" i="1"/>
  <c r="E36" i="1"/>
  <c r="B37" i="1"/>
  <c r="E37" i="1"/>
  <c r="B38" i="1"/>
  <c r="E38" i="1"/>
  <c r="B39" i="1"/>
  <c r="E39" i="1"/>
  <c r="B40" i="1"/>
  <c r="E40" i="1"/>
  <c r="B41" i="1"/>
  <c r="E41" i="1"/>
  <c r="B42" i="1"/>
  <c r="E42" i="1"/>
  <c r="B43" i="1"/>
  <c r="E43" i="1"/>
  <c r="B44" i="1"/>
  <c r="E44" i="1"/>
  <c r="B45" i="1"/>
  <c r="E45" i="1"/>
  <c r="B46" i="1"/>
  <c r="E46" i="1"/>
  <c r="B47" i="1"/>
  <c r="E47" i="1"/>
  <c r="B48" i="1"/>
  <c r="E48" i="1"/>
  <c r="B49" i="1"/>
  <c r="E49" i="1"/>
  <c r="B50" i="1"/>
  <c r="E50" i="1"/>
  <c r="B51" i="1"/>
  <c r="E51" i="1"/>
  <c r="B52" i="1"/>
  <c r="E52" i="1"/>
  <c r="B53" i="1"/>
  <c r="E53" i="1"/>
  <c r="B54" i="1"/>
  <c r="E54" i="1"/>
  <c r="B55" i="1"/>
  <c r="E55" i="1"/>
  <c r="B56" i="1"/>
  <c r="E56" i="1"/>
  <c r="B57" i="1"/>
  <c r="E57" i="1"/>
  <c r="B58" i="1"/>
  <c r="E58" i="1"/>
  <c r="B59" i="1"/>
  <c r="E59" i="1"/>
  <c r="B60" i="1"/>
  <c r="E60" i="1"/>
  <c r="B61" i="1"/>
  <c r="E61" i="1"/>
  <c r="B62" i="1"/>
  <c r="E62" i="1"/>
  <c r="B63" i="1"/>
  <c r="E63" i="1"/>
  <c r="B64" i="1"/>
  <c r="E64" i="1"/>
  <c r="B65" i="1"/>
  <c r="E65" i="1"/>
  <c r="B66" i="1"/>
  <c r="E66" i="1"/>
  <c r="B67" i="1"/>
  <c r="E67" i="1"/>
  <c r="B68" i="1"/>
  <c r="E68" i="1"/>
  <c r="B69" i="1"/>
  <c r="E69" i="1"/>
  <c r="B70" i="1"/>
  <c r="E70" i="1"/>
  <c r="B71" i="1"/>
  <c r="E71" i="1"/>
  <c r="B72" i="1"/>
  <c r="E72" i="1"/>
  <c r="B73" i="1"/>
  <c r="E73" i="1"/>
  <c r="B74" i="1"/>
  <c r="E74" i="1"/>
  <c r="B75" i="1"/>
  <c r="E75" i="1"/>
  <c r="B76" i="1"/>
  <c r="E76" i="1"/>
  <c r="B77" i="1"/>
  <c r="E77" i="1"/>
  <c r="B78" i="1"/>
  <c r="E78" i="1"/>
  <c r="B79" i="1"/>
  <c r="E79" i="1"/>
  <c r="B80" i="1"/>
  <c r="E80" i="1"/>
  <c r="B81" i="1"/>
  <c r="E81" i="1"/>
  <c r="B82" i="1"/>
  <c r="E82" i="1"/>
  <c r="B83" i="1"/>
  <c r="E83" i="1"/>
  <c r="B84" i="1"/>
  <c r="E84" i="1"/>
  <c r="B85" i="1"/>
  <c r="E85" i="1"/>
  <c r="B86" i="1"/>
  <c r="E86" i="1"/>
  <c r="B87" i="1"/>
  <c r="E87" i="1"/>
  <c r="B88" i="1"/>
  <c r="E88" i="1"/>
  <c r="B89" i="1"/>
  <c r="E89" i="1"/>
  <c r="B90" i="1"/>
  <c r="E90" i="1"/>
  <c r="B91" i="1"/>
  <c r="E91" i="1"/>
  <c r="B92" i="1"/>
  <c r="E92" i="1"/>
  <c r="B93" i="1"/>
  <c r="E93" i="1"/>
  <c r="B94" i="1"/>
  <c r="E94" i="1"/>
  <c r="B95" i="1"/>
  <c r="E95" i="1"/>
  <c r="B96" i="1"/>
  <c r="E96" i="1"/>
  <c r="B97" i="1"/>
  <c r="E97" i="1"/>
  <c r="B98" i="1"/>
  <c r="E98" i="1"/>
  <c r="B99" i="1"/>
  <c r="E99" i="1"/>
  <c r="B100" i="1"/>
  <c r="E100" i="1"/>
  <c r="B101" i="1"/>
  <c r="E101" i="1"/>
  <c r="B102" i="1"/>
  <c r="E102" i="1"/>
  <c r="B103" i="1"/>
  <c r="E103" i="1"/>
  <c r="E8" i="1"/>
  <c r="H4" i="1"/>
  <c r="H3" i="1"/>
  <c r="H2" i="1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B18" i="6"/>
  <c r="C18" i="6"/>
  <c r="B19" i="6"/>
  <c r="C19" i="6"/>
  <c r="B20" i="6"/>
  <c r="C20" i="6"/>
  <c r="B21" i="6"/>
  <c r="C21" i="6"/>
  <c r="B22" i="6"/>
  <c r="C22" i="6"/>
  <c r="B23" i="6"/>
  <c r="C23" i="6"/>
  <c r="B24" i="6"/>
  <c r="C24" i="6"/>
  <c r="B25" i="6"/>
  <c r="C25" i="6"/>
  <c r="B26" i="6"/>
  <c r="C26" i="6"/>
  <c r="B27" i="6"/>
  <c r="C27" i="6"/>
  <c r="B28" i="6"/>
  <c r="C28" i="6"/>
  <c r="B29" i="6"/>
  <c r="C29" i="6"/>
  <c r="B30" i="6"/>
  <c r="C30" i="6"/>
  <c r="B31" i="6"/>
  <c r="C31" i="6"/>
  <c r="B32" i="6"/>
  <c r="C32" i="6"/>
  <c r="B33" i="6"/>
  <c r="C33" i="6"/>
  <c r="B34" i="6"/>
  <c r="C34" i="6"/>
  <c r="B35" i="6"/>
  <c r="C35" i="6"/>
  <c r="B36" i="6"/>
  <c r="C36" i="6"/>
  <c r="B37" i="6"/>
  <c r="C37" i="6"/>
  <c r="B38" i="6"/>
  <c r="C38" i="6"/>
  <c r="B39" i="6"/>
  <c r="C39" i="6"/>
  <c r="B40" i="6"/>
  <c r="C40" i="6"/>
  <c r="B41" i="6"/>
  <c r="C41" i="6"/>
  <c r="B42" i="6"/>
  <c r="C42" i="6"/>
  <c r="B43" i="6"/>
  <c r="C43" i="6"/>
  <c r="B44" i="6"/>
  <c r="C44" i="6"/>
  <c r="B45" i="6"/>
  <c r="C45" i="6"/>
  <c r="B46" i="6"/>
  <c r="C46" i="6"/>
  <c r="B47" i="6"/>
  <c r="C47" i="6"/>
  <c r="B48" i="6"/>
  <c r="C48" i="6"/>
  <c r="B49" i="6"/>
  <c r="C49" i="6"/>
  <c r="B50" i="6"/>
  <c r="C50" i="6"/>
  <c r="B51" i="6"/>
  <c r="C51" i="6"/>
  <c r="B52" i="6"/>
  <c r="C52" i="6"/>
  <c r="B53" i="6"/>
  <c r="C53" i="6"/>
  <c r="B54" i="6"/>
  <c r="C54" i="6"/>
  <c r="B55" i="6"/>
  <c r="C55" i="6"/>
  <c r="B56" i="6"/>
  <c r="C56" i="6"/>
  <c r="B57" i="6"/>
  <c r="C57" i="6"/>
  <c r="B58" i="6"/>
  <c r="C58" i="6"/>
  <c r="B59" i="6"/>
  <c r="C59" i="6"/>
  <c r="B60" i="6"/>
  <c r="C60" i="6"/>
  <c r="B61" i="6"/>
  <c r="C61" i="6"/>
  <c r="B62" i="6"/>
  <c r="C62" i="6"/>
  <c r="B63" i="6"/>
  <c r="C63" i="6"/>
  <c r="B64" i="6"/>
  <c r="C64" i="6"/>
  <c r="B65" i="6"/>
  <c r="C65" i="6"/>
  <c r="B66" i="6"/>
  <c r="C66" i="6"/>
  <c r="B67" i="6"/>
  <c r="C67" i="6"/>
  <c r="B68" i="6"/>
  <c r="C68" i="6"/>
  <c r="B69" i="6"/>
  <c r="C69" i="6"/>
  <c r="B70" i="6"/>
  <c r="C70" i="6"/>
  <c r="B71" i="6"/>
  <c r="C71" i="6"/>
  <c r="B72" i="6"/>
  <c r="C72" i="6"/>
  <c r="B73" i="6"/>
  <c r="C73" i="6"/>
  <c r="B74" i="6"/>
  <c r="C74" i="6"/>
  <c r="B75" i="6"/>
  <c r="C75" i="6"/>
  <c r="B76" i="6"/>
  <c r="C76" i="6"/>
  <c r="B77" i="6"/>
  <c r="C77" i="6"/>
  <c r="L142" i="7"/>
  <c r="N142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1" i="7"/>
  <c r="M92" i="7"/>
  <c r="M93" i="7"/>
  <c r="M94" i="7"/>
  <c r="M95" i="7"/>
  <c r="M96" i="7"/>
  <c r="M97" i="7"/>
  <c r="M98" i="7"/>
  <c r="M99" i="7"/>
  <c r="M100" i="7"/>
  <c r="M101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6" i="7"/>
  <c r="M117" i="7"/>
  <c r="M118" i="7"/>
  <c r="M119" i="7"/>
  <c r="M120" i="7"/>
  <c r="M121" i="7"/>
  <c r="M122" i="7"/>
  <c r="M123" i="7"/>
  <c r="M124" i="7"/>
  <c r="M125" i="7"/>
  <c r="M126" i="7"/>
  <c r="M127" i="7"/>
  <c r="M128" i="7"/>
  <c r="M129" i="7"/>
  <c r="M130" i="7"/>
  <c r="M131" i="7"/>
  <c r="M132" i="7"/>
  <c r="M133" i="7"/>
  <c r="M134" i="7"/>
  <c r="M135" i="7"/>
  <c r="M136" i="7"/>
  <c r="M137" i="7"/>
  <c r="M138" i="7"/>
  <c r="M139" i="7"/>
  <c r="M140" i="7"/>
  <c r="M141" i="7"/>
  <c r="M142" i="7"/>
  <c r="M14" i="7"/>
</calcChain>
</file>

<file path=xl/sharedStrings.xml><?xml version="1.0" encoding="utf-8"?>
<sst xmlns="http://schemas.openxmlformats.org/spreadsheetml/2006/main" count="153" uniqueCount="105">
  <si>
    <t>k=</t>
  </si>
  <si>
    <t>m=</t>
  </si>
  <si>
    <t>Δt=</t>
  </si>
  <si>
    <t>N/m</t>
  </si>
  <si>
    <t>kg</t>
  </si>
  <si>
    <t>s</t>
  </si>
  <si>
    <t>Index k</t>
  </si>
  <si>
    <t>Startwert</t>
  </si>
  <si>
    <t>R=</t>
  </si>
  <si>
    <t>V/A</t>
  </si>
  <si>
    <t>C=</t>
  </si>
  <si>
    <t>u2(k) =  a1 u2(k-1)   +   b u1(k)</t>
  </si>
  <si>
    <t>u2(k)</t>
  </si>
  <si>
    <t>u1(k)</t>
  </si>
  <si>
    <t>b= 1/ (1+ RC/Δt) =</t>
  </si>
  <si>
    <t>a1= RC/Δt / (1+ RC/Δt) =RC/Δt *b =</t>
  </si>
  <si>
    <t>RC/Δt =</t>
  </si>
  <si>
    <t>As(V</t>
  </si>
  <si>
    <t>E= 1/2 C u2(t)2</t>
  </si>
  <si>
    <t>Energie [Ws]</t>
  </si>
  <si>
    <t>x1(k)</t>
  </si>
  <si>
    <t>x2(k)</t>
  </si>
  <si>
    <t>x1(k) = (x1(k-1) + Δt x2(k-1)) / (1 + k Δt2/m)</t>
  </si>
  <si>
    <t>x2(k) = x2(k-1) - kΔt/m x1(k)</t>
  </si>
  <si>
    <t>kΔt/m =</t>
  </si>
  <si>
    <t xml:space="preserve"> 1 + k Δt2/m=</t>
  </si>
  <si>
    <t>L=</t>
  </si>
  <si>
    <t>As/V</t>
  </si>
  <si>
    <t>Vs/A</t>
  </si>
  <si>
    <t>ω0=</t>
  </si>
  <si>
    <t>2δ=1/RC=</t>
  </si>
  <si>
    <t>ω02=1/LC=</t>
  </si>
  <si>
    <t>1/s</t>
  </si>
  <si>
    <t>1/s2</t>
  </si>
  <si>
    <t>ÿ(t) + 2δ ẏ(t) + ω02 y(t) = x(t)</t>
  </si>
  <si>
    <t>v2(k)</t>
  </si>
  <si>
    <t>v1(k)=u2(k)</t>
  </si>
  <si>
    <t>x(k)</t>
  </si>
  <si>
    <t>x(k)=u1(k)/LC</t>
  </si>
  <si>
    <t>v1'(t) = v2(t)</t>
  </si>
  <si>
    <t>v2'(t)=ÿ(t)= - 2δ v2(t)) - ω02 v1(t) + x(t)</t>
  </si>
  <si>
    <t>v1(t)=y(t); v2(t)= ẏ(t)</t>
  </si>
  <si>
    <t>Diskretisieren: v1'(t) -&gt;( v1(k)-v1(k-1))/Δt; v2'(t) -&gt;( v2(k)-v2(k-1))/Δt;</t>
  </si>
  <si>
    <t>umformen und einsetzen von (1) in (2):</t>
  </si>
  <si>
    <t>v1(k)=v1(k-1) + Δt v2(k)</t>
  </si>
  <si>
    <t>v2(k)= α * (v2(k-1) -  ω02 Δt v1(k-1) + Δt x(k))</t>
  </si>
  <si>
    <t>mit α =  1 / (1+ 2δ Δt + ω02 Δt2)</t>
  </si>
  <si>
    <t>α=</t>
  </si>
  <si>
    <t>[1]</t>
  </si>
  <si>
    <t>[2]</t>
  </si>
  <si>
    <t>Reihenfolge der Berechnung:</t>
  </si>
  <si>
    <t xml:space="preserve">y(k) = ∑ g(i) · x(k−i) </t>
  </si>
  <si>
    <t>mit i = 0 bis k</t>
  </si>
  <si>
    <t>g(i) RC-Glied</t>
  </si>
  <si>
    <t>g(i) LC-Glied</t>
  </si>
  <si>
    <t>y(k)</t>
  </si>
  <si>
    <t>τ=</t>
  </si>
  <si>
    <t>Minuten</t>
  </si>
  <si>
    <t>Minute</t>
  </si>
  <si>
    <t>Gs(s)=2/(τs+1)=Y(s)/X(s)</t>
  </si>
  <si>
    <t>DGL:</t>
  </si>
  <si>
    <t>τ ẏ(t) ] + y(t) = 2 x(t)</t>
  </si>
  <si>
    <t>zeitdiskret:</t>
  </si>
  <si>
    <t>Δt/τ=</t>
  </si>
  <si>
    <t>α = 1/ (1 +Δt/τ) =</t>
  </si>
  <si>
    <t>y(k) = α (y(k-1) + 2Δt/τ x(k))</t>
  </si>
  <si>
    <t>B=</t>
  </si>
  <si>
    <t>B+=</t>
  </si>
  <si>
    <t>B-=</t>
  </si>
  <si>
    <t>A=</t>
  </si>
  <si>
    <t>η=</t>
  </si>
  <si>
    <t>ρ=</t>
  </si>
  <si>
    <t>kg/m3</t>
  </si>
  <si>
    <t>Ns/m2</t>
  </si>
  <si>
    <t>m2</t>
  </si>
  <si>
    <t>m</t>
  </si>
  <si>
    <t>d=</t>
  </si>
  <si>
    <t>DGL</t>
  </si>
  <si>
    <t>h'(t) + ρg/AR h(t) = qe(t)/A</t>
  </si>
  <si>
    <t>h(k) = α (h(k-1) + (Δt/A) qe(k))</t>
  </si>
  <si>
    <t>α= 1/(1+ Δtρg/AR) =</t>
  </si>
  <si>
    <t>Δt =</t>
  </si>
  <si>
    <t>g=</t>
  </si>
  <si>
    <t>τ=AR/ρg =</t>
  </si>
  <si>
    <t>Ns/m5</t>
  </si>
  <si>
    <t>m/s2</t>
  </si>
  <si>
    <t>h(k)</t>
  </si>
  <si>
    <t>qe(k) [m3/s]</t>
  </si>
  <si>
    <t>qa(k)=ρgh(k)/R [m3/s]</t>
  </si>
  <si>
    <t>h(k) [m]</t>
  </si>
  <si>
    <t>hsoll=</t>
  </si>
  <si>
    <t>Reglerparameter:</t>
  </si>
  <si>
    <t xml:space="preserve">Zweipunktregler: </t>
  </si>
  <si>
    <t>[pu] vom Sollwert</t>
  </si>
  <si>
    <t>P-Regler:</t>
  </si>
  <si>
    <t>KP =</t>
  </si>
  <si>
    <t>PI-Regler:</t>
  </si>
  <si>
    <t>KP=</t>
  </si>
  <si>
    <t>KI=</t>
  </si>
  <si>
    <t>qa(k) [m3/s]</t>
  </si>
  <si>
    <t>Zweipunkt Regler</t>
  </si>
  <si>
    <t>qe(k)</t>
  </si>
  <si>
    <t>P-Regler</t>
  </si>
  <si>
    <t>qa(k)</t>
  </si>
  <si>
    <t>Σe(k)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</si>
</sst>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"/>
    <numFmt numFmtId="167" formatCode="0.00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BFFC9"/>
        <bgColor indexed="64"/>
      </patternFill>
    </fill>
    <fill>
      <patternFill patternType="solid">
        <fgColor rgb="FFFDFFB0"/>
        <bgColor indexed="64"/>
      </patternFill>
    </fill>
    <fill>
      <patternFill patternType="solid">
        <fgColor rgb="FFFCFFAF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0">
    <xf numFmtId="0" fontId="0" fillId="0" borderId="0" xfId="0"/>
    <xf numFmtId="164" fontId="0" fillId="0" borderId="0" xfId="0" applyNumberFormat="1" applyAlignment="1">
      <alignment horizontal="left"/>
    </xf>
    <xf numFmtId="0" fontId="0" fillId="2" borderId="1" xfId="0" applyFill="1" applyBorder="1"/>
    <xf numFmtId="0" fontId="0" fillId="2" borderId="3" xfId="0" applyFill="1" applyBorder="1"/>
    <xf numFmtId="165" fontId="0" fillId="0" borderId="0" xfId="0" applyNumberFormat="1"/>
    <xf numFmtId="165" fontId="0" fillId="2" borderId="0" xfId="0" applyNumberFormat="1" applyFill="1"/>
    <xf numFmtId="166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165" fontId="0" fillId="0" borderId="7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8" xfId="0" applyBorder="1"/>
    <xf numFmtId="165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11" xfId="0" applyBorder="1"/>
    <xf numFmtId="0" fontId="0" fillId="0" borderId="3" xfId="0" applyBorder="1"/>
    <xf numFmtId="167" fontId="0" fillId="3" borderId="12" xfId="0" applyNumberFormat="1" applyFill="1" applyBorder="1"/>
    <xf numFmtId="0" fontId="0" fillId="3" borderId="13" xfId="0" applyFill="1" applyBorder="1"/>
    <xf numFmtId="0" fontId="0" fillId="3" borderId="14" xfId="0" applyFill="1" applyBorder="1"/>
    <xf numFmtId="167" fontId="0" fillId="3" borderId="15" xfId="0" applyNumberFormat="1" applyFill="1" applyBorder="1"/>
    <xf numFmtId="0" fontId="0" fillId="3" borderId="16" xfId="0" applyFill="1" applyBorder="1"/>
    <xf numFmtId="0" fontId="0" fillId="3" borderId="17" xfId="0" applyFill="1" applyBorder="1"/>
    <xf numFmtId="167" fontId="0" fillId="3" borderId="1" xfId="0" applyNumberFormat="1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0" xfId="0" applyBorder="1"/>
    <xf numFmtId="167" fontId="0" fillId="0" borderId="0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7" fontId="0" fillId="0" borderId="1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8" xfId="0" applyFill="1" applyBorder="1"/>
    <xf numFmtId="0" fontId="0" fillId="2" borderId="19" xfId="0" applyFill="1" applyBorder="1" applyAlignment="1">
      <alignment horizontal="center"/>
    </xf>
    <xf numFmtId="0" fontId="0" fillId="2" borderId="20" xfId="0" applyFill="1" applyBorder="1"/>
    <xf numFmtId="0" fontId="0" fillId="0" borderId="0" xfId="0" applyFill="1" applyBorder="1"/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8" xfId="0" applyFill="1" applyBorder="1"/>
    <xf numFmtId="0" fontId="0" fillId="2" borderId="0" xfId="0" applyFill="1"/>
    <xf numFmtId="164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165" fontId="0" fillId="2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4" borderId="0" xfId="0" applyFill="1"/>
    <xf numFmtId="0" fontId="0" fillId="5" borderId="0" xfId="0" applyFill="1"/>
    <xf numFmtId="164" fontId="0" fillId="0" borderId="0" xfId="0" applyNumberFormat="1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  <xf numFmtId="0" fontId="0" fillId="0" borderId="0" xfId="0" applyBorder="1" applyAlignment="1">
      <alignment horizontal="center"/>
    </xf>
    <xf numFmtId="0" fontId="0" fillId="2" borderId="7" xfId="0" applyFill="1" applyBorder="1"/>
    <xf numFmtId="164" fontId="0" fillId="0" borderId="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8" xfId="0" applyFill="1" applyBorder="1"/>
    <xf numFmtId="0" fontId="0" fillId="0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167" fontId="0" fillId="5" borderId="0" xfId="0" applyNumberFormat="1" applyFill="1"/>
    <xf numFmtId="164" fontId="0" fillId="0" borderId="7" xfId="0" applyNumberFormat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</cellXfs>
  <cellStyles count="6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3.4'!$B$6</c:f>
              <c:strCache>
                <c:ptCount val="1"/>
                <c:pt idx="0">
                  <c:v>u2(k)</c:v>
                </c:pt>
              </c:strCache>
            </c:strRef>
          </c:tx>
          <c:cat>
            <c:numRef>
              <c:f>'Aufgabe 3.4'!$A$8:$A$72</c:f>
              <c:numCache>
                <c:formatCode>General</c:formatCode>
                <c:ptCount val="6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</c:numCache>
            </c:numRef>
          </c:cat>
          <c:val>
            <c:numRef>
              <c:f>'Aufgabe 3.4'!$B$8:$B$72</c:f>
              <c:numCache>
                <c:formatCode>0.000</c:formatCode>
                <c:ptCount val="65"/>
                <c:pt idx="0">
                  <c:v>0.0909090909090909</c:v>
                </c:pt>
                <c:pt idx="1">
                  <c:v>0.0826446280991736</c:v>
                </c:pt>
                <c:pt idx="2">
                  <c:v>0.0751314800901578</c:v>
                </c:pt>
                <c:pt idx="3">
                  <c:v>0.0683013455365071</c:v>
                </c:pt>
                <c:pt idx="4">
                  <c:v>0.0620921323059155</c:v>
                </c:pt>
                <c:pt idx="5">
                  <c:v>0.0564473930053778</c:v>
                </c:pt>
                <c:pt idx="6">
                  <c:v>0.0513158118230707</c:v>
                </c:pt>
                <c:pt idx="7">
                  <c:v>0.0466507380209734</c:v>
                </c:pt>
                <c:pt idx="8">
                  <c:v>0.0424097618372485</c:v>
                </c:pt>
                <c:pt idx="9">
                  <c:v>0.0385543289429532</c:v>
                </c:pt>
                <c:pt idx="10">
                  <c:v>0.0350493899481393</c:v>
                </c:pt>
                <c:pt idx="11">
                  <c:v>0.0318630817710357</c:v>
                </c:pt>
                <c:pt idx="12">
                  <c:v>0.0289664379736688</c:v>
                </c:pt>
                <c:pt idx="13">
                  <c:v>0.026333125430608</c:v>
                </c:pt>
                <c:pt idx="14">
                  <c:v>0.0239392049369164</c:v>
                </c:pt>
                <c:pt idx="15">
                  <c:v>0.0217629135790149</c:v>
                </c:pt>
                <c:pt idx="16">
                  <c:v>0.0197844668900136</c:v>
                </c:pt>
                <c:pt idx="17">
                  <c:v>0.0179858789909214</c:v>
                </c:pt>
                <c:pt idx="18">
                  <c:v>0.0163507990826558</c:v>
                </c:pt>
                <c:pt idx="19">
                  <c:v>0.0148643628024144</c:v>
                </c:pt>
                <c:pt idx="20">
                  <c:v>0.013513057093104</c:v>
                </c:pt>
                <c:pt idx="21">
                  <c:v>0.0122845973573673</c:v>
                </c:pt>
                <c:pt idx="22">
                  <c:v>0.0111678157794248</c:v>
                </c:pt>
                <c:pt idx="23">
                  <c:v>0.0101525597994771</c:v>
                </c:pt>
                <c:pt idx="24">
                  <c:v>0.00922959981770644</c:v>
                </c:pt>
                <c:pt idx="25">
                  <c:v>0.00839054528882404</c:v>
                </c:pt>
                <c:pt idx="26">
                  <c:v>0.00762776844438549</c:v>
                </c:pt>
                <c:pt idx="27">
                  <c:v>0.00693433494944135</c:v>
                </c:pt>
                <c:pt idx="28">
                  <c:v>0.0063039408631285</c:v>
                </c:pt>
                <c:pt idx="29">
                  <c:v>0.00573085533011682</c:v>
                </c:pt>
                <c:pt idx="30">
                  <c:v>0.00520986848192439</c:v>
                </c:pt>
                <c:pt idx="31">
                  <c:v>0.00473624407447671</c:v>
                </c:pt>
                <c:pt idx="32">
                  <c:v>0.00430567643134247</c:v>
                </c:pt>
                <c:pt idx="33">
                  <c:v>0.00391425130122043</c:v>
                </c:pt>
                <c:pt idx="34">
                  <c:v>0.00355841027383675</c:v>
                </c:pt>
                <c:pt idx="35">
                  <c:v>0.00323491843076068</c:v>
                </c:pt>
                <c:pt idx="36">
                  <c:v>0.00294083493705517</c:v>
                </c:pt>
                <c:pt idx="37">
                  <c:v>0.00267348630641379</c:v>
                </c:pt>
                <c:pt idx="38">
                  <c:v>0.00243044209673981</c:v>
                </c:pt>
                <c:pt idx="39">
                  <c:v>0.00220949281521801</c:v>
                </c:pt>
                <c:pt idx="40">
                  <c:v>0.00200862983201637</c:v>
                </c:pt>
                <c:pt idx="41">
                  <c:v>0.00182602712001488</c:v>
                </c:pt>
                <c:pt idx="42">
                  <c:v>0.00166002465455898</c:v>
                </c:pt>
                <c:pt idx="43">
                  <c:v>0.00150911332232635</c:v>
                </c:pt>
                <c:pt idx="44">
                  <c:v>0.00137192120211486</c:v>
                </c:pt>
                <c:pt idx="45">
                  <c:v>0.00124720109283169</c:v>
                </c:pt>
                <c:pt idx="46">
                  <c:v>0.00113381917530154</c:v>
                </c:pt>
                <c:pt idx="47">
                  <c:v>0.00103074470481958</c:v>
                </c:pt>
                <c:pt idx="48">
                  <c:v>0.000937040640745074</c:v>
                </c:pt>
                <c:pt idx="49">
                  <c:v>0.000851855127950068</c:v>
                </c:pt>
                <c:pt idx="50">
                  <c:v>0.00077441375268188</c:v>
                </c:pt>
                <c:pt idx="51">
                  <c:v>0.000704012502438073</c:v>
                </c:pt>
                <c:pt idx="52">
                  <c:v>0.000640011365852793</c:v>
                </c:pt>
                <c:pt idx="53">
                  <c:v>0.00058182851441163</c:v>
                </c:pt>
                <c:pt idx="54">
                  <c:v>0.000528935013101482</c:v>
                </c:pt>
                <c:pt idx="55">
                  <c:v>0.000480850011910438</c:v>
                </c:pt>
                <c:pt idx="56">
                  <c:v>0.000437136374464035</c:v>
                </c:pt>
                <c:pt idx="57">
                  <c:v>0.000397396704058214</c:v>
                </c:pt>
                <c:pt idx="58">
                  <c:v>0.000361269730962012</c:v>
                </c:pt>
                <c:pt idx="59">
                  <c:v>0.000328427028147284</c:v>
                </c:pt>
                <c:pt idx="60">
                  <c:v>0.00029857002558844</c:v>
                </c:pt>
                <c:pt idx="61">
                  <c:v>0.000271427295989491</c:v>
                </c:pt>
                <c:pt idx="62">
                  <c:v>0.000246752087263174</c:v>
                </c:pt>
                <c:pt idx="63">
                  <c:v>0.000224320079330158</c:v>
                </c:pt>
                <c:pt idx="64">
                  <c:v>0.000203927344845598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'Aufgabe 3.4'!$C$6</c:f>
              <c:strCache>
                <c:ptCount val="1"/>
                <c:pt idx="0">
                  <c:v>u1(k)</c:v>
                </c:pt>
              </c:strCache>
            </c:strRef>
          </c:tx>
          <c:cat>
            <c:numRef>
              <c:f>'Aufgabe 3.4'!$A$8:$A$72</c:f>
              <c:numCache>
                <c:formatCode>General</c:formatCode>
                <c:ptCount val="6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</c:numCache>
            </c:numRef>
          </c:cat>
          <c:val>
            <c:numRef>
              <c:f>'Aufgabe 3.4'!$C$8:$C$72</c:f>
              <c:numCache>
                <c:formatCode>General</c:formatCode>
                <c:ptCount val="65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323160"/>
        <c:axId val="2064319464"/>
      </c:lineChart>
      <c:catAx>
        <c:axId val="2064323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4319464"/>
        <c:crosses val="autoZero"/>
        <c:auto val="1"/>
        <c:lblAlgn val="ctr"/>
        <c:lblOffset val="100"/>
        <c:noMultiLvlLbl val="0"/>
      </c:catAx>
      <c:valAx>
        <c:axId val="206431946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64323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3.23'!$B$12</c:f>
              <c:strCache>
                <c:ptCount val="1"/>
                <c:pt idx="0">
                  <c:v>qe(k)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3.23'!$E$14:$E$142</c:f>
              <c:numCache>
                <c:formatCode>General</c:formatCode>
                <c:ptCount val="12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  <c:pt idx="99">
                  <c:v>0.5</c:v>
                </c:pt>
                <c:pt idx="100">
                  <c:v>0.5</c:v>
                </c:pt>
                <c:pt idx="101">
                  <c:v>0.5</c:v>
                </c:pt>
                <c:pt idx="102">
                  <c:v>0.5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0.5</c:v>
                </c:pt>
                <c:pt idx="110">
                  <c:v>0.5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0.5</c:v>
                </c:pt>
                <c:pt idx="120">
                  <c:v>0.5</c:v>
                </c:pt>
                <c:pt idx="121">
                  <c:v>0.5</c:v>
                </c:pt>
                <c:pt idx="122">
                  <c:v>0.5</c:v>
                </c:pt>
                <c:pt idx="123">
                  <c:v>0.5</c:v>
                </c:pt>
                <c:pt idx="124">
                  <c:v>0.5</c:v>
                </c:pt>
                <c:pt idx="125">
                  <c:v>0.5</c:v>
                </c:pt>
                <c:pt idx="126">
                  <c:v>0.5</c:v>
                </c:pt>
                <c:pt idx="127">
                  <c:v>0.5</c:v>
                </c:pt>
                <c:pt idx="128">
                  <c:v>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3.23'!$C$12</c:f>
              <c:strCache>
                <c:ptCount val="1"/>
                <c:pt idx="0">
                  <c:v>h(k) [m]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3.23'!$F$14:$F$142</c:f>
              <c:numCache>
                <c:formatCode>0.0000</c:formatCode>
                <c:ptCount val="129"/>
                <c:pt idx="0">
                  <c:v>0.264800651368714</c:v>
                </c:pt>
                <c:pt idx="1">
                  <c:v>0.279316288861739</c:v>
                </c:pt>
                <c:pt idx="2">
                  <c:v>0.29355240094761</c:v>
                </c:pt>
                <c:pt idx="3">
                  <c:v>0.307514370404264</c:v>
                </c:pt>
                <c:pt idx="4">
                  <c:v>0.321207476354309</c:v>
                </c:pt>
                <c:pt idx="5">
                  <c:v>0.334636896261097</c:v>
                </c:pt>
                <c:pt idx="6">
                  <c:v>0.347807707886361</c:v>
                </c:pt>
                <c:pt idx="7">
                  <c:v>0.360724891210156</c:v>
                </c:pt>
                <c:pt idx="8">
                  <c:v>0.373393330313823</c:v>
                </c:pt>
                <c:pt idx="9">
                  <c:v>0.385817815226696</c:v>
                </c:pt>
                <c:pt idx="10">
                  <c:v>0.39800304373725</c:v>
                </c:pt>
                <c:pt idx="11">
                  <c:v>0.409953623169367</c:v>
                </c:pt>
                <c:pt idx="12">
                  <c:v>0.421674072124396</c:v>
                </c:pt>
                <c:pt idx="13">
                  <c:v>0.433168822189676</c:v>
                </c:pt>
                <c:pt idx="14">
                  <c:v>0.444442219614145</c:v>
                </c:pt>
                <c:pt idx="15">
                  <c:v>0.455498526951692</c:v>
                </c:pt>
                <c:pt idx="16">
                  <c:v>0.46634192467286</c:v>
                </c:pt>
                <c:pt idx="17">
                  <c:v>0.476976512745509</c:v>
                </c:pt>
                <c:pt idx="18">
                  <c:v>0.487406312185047</c:v>
                </c:pt>
                <c:pt idx="19">
                  <c:v>0.497635266574806</c:v>
                </c:pt>
                <c:pt idx="20">
                  <c:v>0.507667243557136</c:v>
                </c:pt>
                <c:pt idx="21">
                  <c:v>0.51750603629579</c:v>
                </c:pt>
                <c:pt idx="22">
                  <c:v>0.527155364910152</c:v>
                </c:pt>
                <c:pt idx="23">
                  <c:v>0.536618877881832</c:v>
                </c:pt>
                <c:pt idx="24">
                  <c:v>0.545900153434192</c:v>
                </c:pt>
                <c:pt idx="25">
                  <c:v>0.555002700885294</c:v>
                </c:pt>
                <c:pt idx="26">
                  <c:v>0.563929961974798</c:v>
                </c:pt>
                <c:pt idx="27">
                  <c:v>0.572685312165315</c:v>
                </c:pt>
                <c:pt idx="28">
                  <c:v>0.581272061918686</c:v>
                </c:pt>
                <c:pt idx="29">
                  <c:v>0.589693457947695</c:v>
                </c:pt>
                <c:pt idx="30">
                  <c:v>0.597952684443679</c:v>
                </c:pt>
                <c:pt idx="31">
                  <c:v>0.606052864280488</c:v>
                </c:pt>
                <c:pt idx="32">
                  <c:v>0.613997060195268</c:v>
                </c:pt>
                <c:pt idx="33">
                  <c:v>0.621788275946506</c:v>
                </c:pt>
                <c:pt idx="34">
                  <c:v>0.629429457449774</c:v>
                </c:pt>
                <c:pt idx="35">
                  <c:v>0.636923493891595</c:v>
                </c:pt>
                <c:pt idx="36">
                  <c:v>0.644273218821873</c:v>
                </c:pt>
                <c:pt idx="37">
                  <c:v>0.651481411225276</c:v>
                </c:pt>
                <c:pt idx="38">
                  <c:v>0.658550796571986</c:v>
                </c:pt>
                <c:pt idx="39">
                  <c:v>0.665484047848229</c:v>
                </c:pt>
                <c:pt idx="40">
                  <c:v>0.67228378656694</c:v>
                </c:pt>
                <c:pt idx="41">
                  <c:v>0.678952583758983</c:v>
                </c:pt>
                <c:pt idx="42">
                  <c:v>0.685492960945276</c:v>
                </c:pt>
                <c:pt idx="43">
                  <c:v>0.691907391090192</c:v>
                </c:pt>
                <c:pt idx="44">
                  <c:v>0.69819829953661</c:v>
                </c:pt>
                <c:pt idx="45">
                  <c:v>0.704368064922952</c:v>
                </c:pt>
                <c:pt idx="46">
                  <c:v>0.710419020082566</c:v>
                </c:pt>
                <c:pt idx="47">
                  <c:v>0.716353452925783</c:v>
                </c:pt>
                <c:pt idx="48">
                  <c:v>0.722173607304996</c:v>
                </c:pt>
                <c:pt idx="49">
                  <c:v>0.727881683863079</c:v>
                </c:pt>
                <c:pt idx="50">
                  <c:v>0.733479840865459</c:v>
                </c:pt>
                <c:pt idx="51">
                  <c:v>0.73897019501618</c:v>
                </c:pt>
                <c:pt idx="52">
                  <c:v>0.744354822258238</c:v>
                </c:pt>
                <c:pt idx="53">
                  <c:v>0.749635758558515</c:v>
                </c:pt>
                <c:pt idx="54">
                  <c:v>0.75481500067759</c:v>
                </c:pt>
                <c:pt idx="55">
                  <c:v>0.759894506924728</c:v>
                </c:pt>
                <c:pt idx="56">
                  <c:v>0.764876197898333</c:v>
                </c:pt>
                <c:pt idx="57">
                  <c:v>0.769761957212142</c:v>
                </c:pt>
                <c:pt idx="58">
                  <c:v>0.774553632207428</c:v>
                </c:pt>
                <c:pt idx="59">
                  <c:v>0.779253034651499</c:v>
                </c:pt>
                <c:pt idx="60">
                  <c:v>0.783861941422735</c:v>
                </c:pt>
                <c:pt idx="61">
                  <c:v>0.788382095182442</c:v>
                </c:pt>
                <c:pt idx="62">
                  <c:v>0.792815205033764</c:v>
                </c:pt>
                <c:pt idx="63">
                  <c:v>0.79716294716791</c:v>
                </c:pt>
                <c:pt idx="64">
                  <c:v>0.801426965497928</c:v>
                </c:pt>
                <c:pt idx="65">
                  <c:v>0.805608872280288</c:v>
                </c:pt>
                <c:pt idx="66">
                  <c:v>0.80971024872448</c:v>
                </c:pt>
                <c:pt idx="67">
                  <c:v>0.813732645590889</c:v>
                </c:pt>
                <c:pt idx="68">
                  <c:v>0.817677583777143</c:v>
                </c:pt>
                <c:pt idx="69">
                  <c:v>0.821546554893178</c:v>
                </c:pt>
                <c:pt idx="70">
                  <c:v>0.825341021825226</c:v>
                </c:pt>
                <c:pt idx="71">
                  <c:v>0.829062419288941</c:v>
                </c:pt>
                <c:pt idx="72">
                  <c:v>0.832712154371881</c:v>
                </c:pt>
                <c:pt idx="73">
                  <c:v>0.836291607065531</c:v>
                </c:pt>
                <c:pt idx="74">
                  <c:v>0.839802130787095</c:v>
                </c:pt>
                <c:pt idx="75">
                  <c:v>0.843245052891226</c:v>
                </c:pt>
                <c:pt idx="76">
                  <c:v>0.827006812107565</c:v>
                </c:pt>
                <c:pt idx="77">
                  <c:v>0.811081268638692</c:v>
                </c:pt>
                <c:pt idx="78">
                  <c:v>0.795462400920328</c:v>
                </c:pt>
                <c:pt idx="79">
                  <c:v>0.780144303344534</c:v>
                </c:pt>
                <c:pt idx="80">
                  <c:v>0.765121184026756</c:v>
                </c:pt>
                <c:pt idx="81">
                  <c:v>0.750387362615877</c:v>
                </c:pt>
                <c:pt idx="82">
                  <c:v>0.755552131210778</c:v>
                </c:pt>
                <c:pt idx="83">
                  <c:v>0.760617442648179</c:v>
                </c:pt>
                <c:pt idx="84">
                  <c:v>0.765585212159324</c:v>
                </c:pt>
                <c:pt idx="85">
                  <c:v>0.770457318094143</c:v>
                </c:pt>
                <c:pt idx="86">
                  <c:v>0.775235602631466</c:v>
                </c:pt>
                <c:pt idx="87">
                  <c:v>0.779921872475571</c:v>
                </c:pt>
                <c:pt idx="88">
                  <c:v>0.784517899539306</c:v>
                </c:pt>
                <c:pt idx="89">
                  <c:v>0.789025421614066</c:v>
                </c:pt>
                <c:pt idx="90">
                  <c:v>0.793446143026864</c:v>
                </c:pt>
                <c:pt idx="91">
                  <c:v>0.797781735284747</c:v>
                </c:pt>
                <c:pt idx="92">
                  <c:v>0.802033837706808</c:v>
                </c:pt>
                <c:pt idx="93">
                  <c:v>0.806204058044025</c:v>
                </c:pt>
                <c:pt idx="94">
                  <c:v>0.810293973087158</c:v>
                </c:pt>
                <c:pt idx="95">
                  <c:v>0.814305129262952</c:v>
                </c:pt>
                <c:pt idx="96">
                  <c:v>0.818239043218847</c:v>
                </c:pt>
                <c:pt idx="97">
                  <c:v>0.822097202396439</c:v>
                </c:pt>
                <c:pt idx="98">
                  <c:v>0.825881065593884</c:v>
                </c:pt>
                <c:pt idx="99">
                  <c:v>0.829592063517491</c:v>
                </c:pt>
                <c:pt idx="100">
                  <c:v>0.833231599322672</c:v>
                </c:pt>
                <c:pt idx="101">
                  <c:v>0.836801049144494</c:v>
                </c:pt>
                <c:pt idx="102">
                  <c:v>0.840301762617998</c:v>
                </c:pt>
                <c:pt idx="103">
                  <c:v>0.824120200324165</c:v>
                </c:pt>
                <c:pt idx="104">
                  <c:v>0.808250243896126</c:v>
                </c:pt>
                <c:pt idx="105">
                  <c:v>0.792685892787467</c:v>
                </c:pt>
                <c:pt idx="106">
                  <c:v>0.777421262003378</c:v>
                </c:pt>
                <c:pt idx="107">
                  <c:v>0.762450579875489</c:v>
                </c:pt>
                <c:pt idx="108">
                  <c:v>0.747768185879568</c:v>
                </c:pt>
                <c:pt idx="109">
                  <c:v>0.752983391559576</c:v>
                </c:pt>
                <c:pt idx="110">
                  <c:v>0.758098168822865</c:v>
                </c:pt>
                <c:pt idx="111">
                  <c:v>0.763114451604067</c:v>
                </c:pt>
                <c:pt idx="112">
                  <c:v>0.768034136596335</c:v>
                </c:pt>
                <c:pt idx="113">
                  <c:v>0.772859083968487</c:v>
                </c:pt>
                <c:pt idx="114">
                  <c:v>0.777591118068361</c:v>
                </c:pt>
                <c:pt idx="115">
                  <c:v>0.782232028112603</c:v>
                </c:pt>
                <c:pt idx="116">
                  <c:v>0.786783568863192</c:v>
                </c:pt>
                <c:pt idx="117">
                  <c:v>0.791247461290923</c:v>
                </c:pt>
                <c:pt idx="118">
                  <c:v>0.795625393226118</c:v>
                </c:pt>
                <c:pt idx="119">
                  <c:v>0.799919019996814</c:v>
                </c:pt>
                <c:pt idx="120">
                  <c:v>0.804129965054644</c:v>
                </c:pt>
                <c:pt idx="121">
                  <c:v>0.808259820588687</c:v>
                </c:pt>
                <c:pt idx="122">
                  <c:v>0.812310148127476</c:v>
                </c:pt>
                <c:pt idx="123">
                  <c:v>0.816282479129432</c:v>
                </c:pt>
                <c:pt idx="124">
                  <c:v>0.820178315561913</c:v>
                </c:pt>
                <c:pt idx="125">
                  <c:v>0.823999130469124</c:v>
                </c:pt>
                <c:pt idx="126">
                  <c:v>0.827746368529083</c:v>
                </c:pt>
                <c:pt idx="127">
                  <c:v>0.831421446599863</c:v>
                </c:pt>
                <c:pt idx="128">
                  <c:v>0.835025754255321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3.23'!$D$12</c:f>
              <c:strCache>
                <c:ptCount val="1"/>
                <c:pt idx="0">
                  <c:v>qa(k)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3.23'!$G$14:$G$142</c:f>
              <c:numCache>
                <c:formatCode>0.0000</c:formatCode>
                <c:ptCount val="129"/>
                <c:pt idx="0">
                  <c:v>0.129983715782148</c:v>
                </c:pt>
                <c:pt idx="1">
                  <c:v>0.137109062674376</c:v>
                </c:pt>
                <c:pt idx="2">
                  <c:v>0.144097197853228</c:v>
                </c:pt>
                <c:pt idx="3">
                  <c:v>0.150950763583645</c:v>
                </c:pt>
                <c:pt idx="4">
                  <c:v>0.157672351248877</c:v>
                </c:pt>
                <c:pt idx="5">
                  <c:v>0.164264502330305</c:v>
                </c:pt>
                <c:pt idx="6">
                  <c:v>0.17072970936839</c:v>
                </c:pt>
                <c:pt idx="7">
                  <c:v>0.177070416905126</c:v>
                </c:pt>
                <c:pt idx="8">
                  <c:v>0.183289022408333</c:v>
                </c:pt>
                <c:pt idx="9">
                  <c:v>0.189387877178165</c:v>
                </c:pt>
                <c:pt idx="10">
                  <c:v>0.195369287236144</c:v>
                </c:pt>
                <c:pt idx="11">
                  <c:v>0.201235514197094</c:v>
                </c:pt>
                <c:pt idx="12">
                  <c:v>0.206988776124265</c:v>
                </c:pt>
                <c:pt idx="13">
                  <c:v>0.212631248368005</c:v>
                </c:pt>
                <c:pt idx="14">
                  <c:v>0.218165064388272</c:v>
                </c:pt>
                <c:pt idx="15">
                  <c:v>0.223592316561314</c:v>
                </c:pt>
                <c:pt idx="16">
                  <c:v>0.22891505697081</c:v>
                </c:pt>
                <c:pt idx="17">
                  <c:v>0.234135298183776</c:v>
                </c:pt>
                <c:pt idx="18">
                  <c:v>0.239255014011537</c:v>
                </c:pt>
                <c:pt idx="19">
                  <c:v>0.244276140256033</c:v>
                </c:pt>
                <c:pt idx="20">
                  <c:v>0.249200575441762</c:v>
                </c:pt>
                <c:pt idx="21">
                  <c:v>0.254030181533629</c:v>
                </c:pt>
                <c:pt idx="22">
                  <c:v>0.258766784640966</c:v>
                </c:pt>
                <c:pt idx="23">
                  <c:v>0.263412175707994</c:v>
                </c:pt>
                <c:pt idx="24">
                  <c:v>0.267968111191</c:v>
                </c:pt>
                <c:pt idx="25">
                  <c:v>0.272436313722458</c:v>
                </c:pt>
                <c:pt idx="26">
                  <c:v>0.276818472762375</c:v>
                </c:pt>
                <c:pt idx="27">
                  <c:v>0.281116245237083</c:v>
                </c:pt>
                <c:pt idx="28">
                  <c:v>0.28533125616574</c:v>
                </c:pt>
                <c:pt idx="29">
                  <c:v>0.289465099274756</c:v>
                </c:pt>
                <c:pt idx="30">
                  <c:v>0.2935193376004</c:v>
                </c:pt>
                <c:pt idx="31">
                  <c:v>0.297495504079786</c:v>
                </c:pt>
                <c:pt idx="32">
                  <c:v>0.301395102130497</c:v>
                </c:pt>
                <c:pt idx="33">
                  <c:v>0.305219606219032</c:v>
                </c:pt>
                <c:pt idx="34">
                  <c:v>0.308970462418315</c:v>
                </c:pt>
                <c:pt idx="35">
                  <c:v>0.312649088954465</c:v>
                </c:pt>
                <c:pt idx="36">
                  <c:v>0.316256876743039</c:v>
                </c:pt>
                <c:pt idx="37">
                  <c:v>0.319795189914943</c:v>
                </c:pt>
                <c:pt idx="38">
                  <c:v>0.323265366332228</c:v>
                </c:pt>
                <c:pt idx="39">
                  <c:v>0.326668718093937</c:v>
                </c:pt>
                <c:pt idx="40">
                  <c:v>0.330006532032223</c:v>
                </c:pt>
                <c:pt idx="41">
                  <c:v>0.333280070198911</c:v>
                </c:pt>
                <c:pt idx="42">
                  <c:v>0.336490570342687</c:v>
                </c:pt>
                <c:pt idx="43">
                  <c:v>0.339639246377098</c:v>
                </c:pt>
                <c:pt idx="44">
                  <c:v>0.342727288839547</c:v>
                </c:pt>
                <c:pt idx="45">
                  <c:v>0.345755865341438</c:v>
                </c:pt>
                <c:pt idx="46">
                  <c:v>0.348726121009664</c:v>
                </c:pt>
                <c:pt idx="47">
                  <c:v>0.351639178919581</c:v>
                </c:pt>
                <c:pt idx="48">
                  <c:v>0.354496140519659</c:v>
                </c:pt>
                <c:pt idx="49">
                  <c:v>0.35729808604794</c:v>
                </c:pt>
                <c:pt idx="50">
                  <c:v>0.36004607494049</c:v>
                </c:pt>
                <c:pt idx="51">
                  <c:v>0.362741146231976</c:v>
                </c:pt>
                <c:pt idx="52">
                  <c:v>0.365384318948534</c:v>
                </c:pt>
                <c:pt idx="53">
                  <c:v>0.367976592493069</c:v>
                </c:pt>
                <c:pt idx="54">
                  <c:v>0.370518947023139</c:v>
                </c:pt>
                <c:pt idx="55">
                  <c:v>0.373012343821557</c:v>
                </c:pt>
                <c:pt idx="56">
                  <c:v>0.375457725659859</c:v>
                </c:pt>
                <c:pt idx="57">
                  <c:v>0.377856017154776</c:v>
                </c:pt>
                <c:pt idx="58">
                  <c:v>0.380208125117836</c:v>
                </c:pt>
                <c:pt idx="59">
                  <c:v>0.382514938898235</c:v>
                </c:pt>
                <c:pt idx="60">
                  <c:v>0.384777330719109</c:v>
                </c:pt>
                <c:pt idx="61">
                  <c:v>0.386996156007326</c:v>
                </c:pt>
                <c:pt idx="62">
                  <c:v>0.389172253716931</c:v>
                </c:pt>
                <c:pt idx="63">
                  <c:v>0.391306446646358</c:v>
                </c:pt>
                <c:pt idx="64">
                  <c:v>0.393399541749539</c:v>
                </c:pt>
                <c:pt idx="65">
                  <c:v>0.395452330441017</c:v>
                </c:pt>
                <c:pt idx="66">
                  <c:v>0.397465588895186</c:v>
                </c:pt>
                <c:pt idx="67">
                  <c:v>0.399440078339769</c:v>
                </c:pt>
                <c:pt idx="68">
                  <c:v>0.401376545343645</c:v>
                </c:pt>
                <c:pt idx="69">
                  <c:v>0.403275722099127</c:v>
                </c:pt>
                <c:pt idx="70">
                  <c:v>0.405138326698816</c:v>
                </c:pt>
                <c:pt idx="71">
                  <c:v>0.406965063407112</c:v>
                </c:pt>
                <c:pt idx="72">
                  <c:v>0.408756622926505</c:v>
                </c:pt>
                <c:pt idx="73">
                  <c:v>0.410513682658731</c:v>
                </c:pt>
                <c:pt idx="74">
                  <c:v>0.412236906960905</c:v>
                </c:pt>
                <c:pt idx="75">
                  <c:v>0.413926947396721</c:v>
                </c:pt>
                <c:pt idx="76">
                  <c:v>0.405956019591538</c:v>
                </c:pt>
                <c:pt idx="77">
                  <c:v>0.398138586721813</c:v>
                </c:pt>
                <c:pt idx="78">
                  <c:v>0.390471692959094</c:v>
                </c:pt>
                <c:pt idx="79">
                  <c:v>0.382952439394862</c:v>
                </c:pt>
                <c:pt idx="80">
                  <c:v>0.375577982944435</c:v>
                </c:pt>
                <c:pt idx="81">
                  <c:v>0.368345535271978</c:v>
                </c:pt>
                <c:pt idx="82">
                  <c:v>0.370880785127483</c:v>
                </c:pt>
                <c:pt idx="83">
                  <c:v>0.373367214064965</c:v>
                </c:pt>
                <c:pt idx="84">
                  <c:v>0.375805762221362</c:v>
                </c:pt>
                <c:pt idx="85">
                  <c:v>0.37819735162954</c:v>
                </c:pt>
                <c:pt idx="86">
                  <c:v>0.380542886566917</c:v>
                </c:pt>
                <c:pt idx="87">
                  <c:v>0.382843253897383</c:v>
                </c:pt>
                <c:pt idx="88">
                  <c:v>0.385099323406622</c:v>
                </c:pt>
                <c:pt idx="89">
                  <c:v>0.387311948130991</c:v>
                </c:pt>
                <c:pt idx="90">
                  <c:v>0.389481964680055</c:v>
                </c:pt>
                <c:pt idx="91">
                  <c:v>0.391610193552918</c:v>
                </c:pt>
                <c:pt idx="92">
                  <c:v>0.393697439448459</c:v>
                </c:pt>
                <c:pt idx="93">
                  <c:v>0.395744491569592</c:v>
                </c:pt>
                <c:pt idx="94">
                  <c:v>0.397752123921672</c:v>
                </c:pt>
                <c:pt idx="95">
                  <c:v>0.399721095605152</c:v>
                </c:pt>
                <c:pt idx="96">
                  <c:v>0.401652151102605</c:v>
                </c:pt>
                <c:pt idx="97">
                  <c:v>0.403546020560215</c:v>
                </c:pt>
                <c:pt idx="98">
                  <c:v>0.405403420063853</c:v>
                </c:pt>
                <c:pt idx="99">
                  <c:v>0.407225051909836</c:v>
                </c:pt>
                <c:pt idx="100">
                  <c:v>0.409011604870466</c:v>
                </c:pt>
                <c:pt idx="101">
                  <c:v>0.410763754454465</c:v>
                </c:pt>
                <c:pt idx="102">
                  <c:v>0.412482163162384</c:v>
                </c:pt>
                <c:pt idx="103">
                  <c:v>0.404539057345835</c:v>
                </c:pt>
                <c:pt idx="104">
                  <c:v>0.396748910700973</c:v>
                </c:pt>
                <c:pt idx="105">
                  <c:v>0.389108777716465</c:v>
                </c:pt>
                <c:pt idx="106">
                  <c:v>0.381615769602237</c:v>
                </c:pt>
                <c:pt idx="107">
                  <c:v>0.374267053197205</c:v>
                </c:pt>
                <c:pt idx="108">
                  <c:v>0.367059849898034</c:v>
                </c:pt>
                <c:pt idx="109">
                  <c:v>0.369619857999795</c:v>
                </c:pt>
                <c:pt idx="110">
                  <c:v>0.372130568417779</c:v>
                </c:pt>
                <c:pt idx="111">
                  <c:v>0.374592930469928</c:v>
                </c:pt>
                <c:pt idx="112">
                  <c:v>0.377007875193316</c:v>
                </c:pt>
                <c:pt idx="113">
                  <c:v>0.379376315696178</c:v>
                </c:pt>
                <c:pt idx="114">
                  <c:v>0.381699147503162</c:v>
                </c:pt>
                <c:pt idx="115">
                  <c:v>0.383977248893937</c:v>
                </c:pt>
                <c:pt idx="116">
                  <c:v>0.386211481235276</c:v>
                </c:pt>
                <c:pt idx="117">
                  <c:v>0.38840268930674</c:v>
                </c:pt>
                <c:pt idx="118">
                  <c:v>0.390551701620104</c:v>
                </c:pt>
                <c:pt idx="119">
                  <c:v>0.392659330732615</c:v>
                </c:pt>
                <c:pt idx="120">
                  <c:v>0.394726373554233</c:v>
                </c:pt>
                <c:pt idx="121">
                  <c:v>0.396753611648941</c:v>
                </c:pt>
                <c:pt idx="122">
                  <c:v>0.398741811530268</c:v>
                </c:pt>
                <c:pt idx="123">
                  <c:v>0.400691724951107</c:v>
                </c:pt>
                <c:pt idx="124">
                  <c:v>0.402604089187962</c:v>
                </c:pt>
                <c:pt idx="125">
                  <c:v>0.404479627319715</c:v>
                </c:pt>
                <c:pt idx="126">
                  <c:v>0.406319048501031</c:v>
                </c:pt>
                <c:pt idx="127">
                  <c:v>0.408123048230489</c:v>
                </c:pt>
                <c:pt idx="128">
                  <c:v>0.409892308613561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998808"/>
        <c:axId val="2065001816"/>
      </c:lineChart>
      <c:catAx>
        <c:axId val="2064998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5001816"/>
        <c:crosses val="autoZero"/>
        <c:auto val="1"/>
        <c:lblAlgn val="ctr"/>
        <c:lblOffset val="100"/>
        <c:noMultiLvlLbl val="0"/>
      </c:catAx>
      <c:valAx>
        <c:axId val="2065001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49988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3.23'!$B$12</c:f>
              <c:strCache>
                <c:ptCount val="1"/>
                <c:pt idx="0">
                  <c:v>qe(k)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3.23'!$H$14:$H$142</c:f>
              <c:numCache>
                <c:formatCode>0.0000</c:formatCode>
                <c:ptCount val="129"/>
                <c:pt idx="0">
                  <c:v>1.1</c:v>
                </c:pt>
                <c:pt idx="1">
                  <c:v>1.023323025908134</c:v>
                </c:pt>
                <c:pt idx="2">
                  <c:v>0.954138641946106</c:v>
                </c:pt>
                <c:pt idx="3">
                  <c:v>0.891714699936205</c:v>
                </c:pt>
                <c:pt idx="4">
                  <c:v>0.835390594510996</c:v>
                </c:pt>
                <c:pt idx="5">
                  <c:v>0.784570272214673</c:v>
                </c:pt>
                <c:pt idx="6">
                  <c:v>0.738715923729164</c:v>
                </c:pt>
                <c:pt idx="7">
                  <c:v>0.697342292472546</c:v>
                </c:pt>
                <c:pt idx="8">
                  <c:v>0.660011539340168</c:v>
                </c:pt>
                <c:pt idx="9">
                  <c:v>0.62632860924426</c:v>
                </c:pt>
                <c:pt idx="10">
                  <c:v>0.595937050418145</c:v>
                </c:pt>
                <c:pt idx="11">
                  <c:v>0.568515242242572</c:v>
                </c:pt>
                <c:pt idx="12">
                  <c:v>0.543772991674899</c:v>
                </c:pt>
                <c:pt idx="13">
                  <c:v>0.521448462262618</c:v>
                </c:pt>
                <c:pt idx="14">
                  <c:v>0.501305403242313</c:v>
                </c:pt>
                <c:pt idx="15">
                  <c:v>0.483130649400816</c:v>
                </c:pt>
                <c:pt idx="16">
                  <c:v>0.466731865240672</c:v>
                </c:pt>
                <c:pt idx="17">
                  <c:v>0.451935509577411</c:v>
                </c:pt>
                <c:pt idx="18">
                  <c:v>0.438584999028843</c:v>
                </c:pt>
                <c:pt idx="19">
                  <c:v>0.426539050961375</c:v>
                </c:pt>
                <c:pt idx="20">
                  <c:v>0.415670188357487</c:v>
                </c:pt>
                <c:pt idx="21">
                  <c:v>0.405863390782024</c:v>
                </c:pt>
                <c:pt idx="22">
                  <c:v>0.39701487717107</c:v>
                </c:pt>
                <c:pt idx="23">
                  <c:v>0.389031007562182</c:v>
                </c:pt>
                <c:pt idx="24">
                  <c:v>0.381827292143493</c:v>
                </c:pt>
                <c:pt idx="25">
                  <c:v>0.375327497134855</c:v>
                </c:pt>
                <c:pt idx="26">
                  <c:v>0.369462838038979</c:v>
                </c:pt>
                <c:pt idx="27">
                  <c:v>0.364171251725083</c:v>
                </c:pt>
                <c:pt idx="28">
                  <c:v>0.359396739641831</c:v>
                </c:pt>
                <c:pt idx="29">
                  <c:v>0.355088775209076</c:v>
                </c:pt>
                <c:pt idx="30">
                  <c:v>0.351201769117086</c:v>
                </c:pt>
                <c:pt idx="31">
                  <c:v>0.347694586874751</c:v>
                </c:pt>
                <c:pt idx="32">
                  <c:v>0.344530113501195</c:v>
                </c:pt>
                <c:pt idx="33">
                  <c:v>0.341674860754113</c:v>
                </c:pt>
                <c:pt idx="34">
                  <c:v>0.3390986127383</c:v>
                </c:pt>
                <c:pt idx="35">
                  <c:v>0.336774106144001</c:v>
                </c:pt>
                <c:pt idx="36">
                  <c:v>0.334676741731191</c:v>
                </c:pt>
                <c:pt idx="37">
                  <c:v>0.332784324006539</c:v>
                </c:pt>
                <c:pt idx="38">
                  <c:v>0.331076826338178</c:v>
                </c:pt>
                <c:pt idx="39">
                  <c:v>0.329536179022587</c:v>
                </c:pt>
                <c:pt idx="40">
                  <c:v>0.328146078060803</c:v>
                </c:pt>
                <c:pt idx="41">
                  <c:v>0.326891812620295</c:v>
                </c:pt>
                <c:pt idx="42">
                  <c:v>0.325760109356648</c:v>
                </c:pt>
                <c:pt idx="43">
                  <c:v>0.324738991947536</c:v>
                </c:pt>
                <c:pt idx="44">
                  <c:v>0.323817654352528</c:v>
                </c:pt>
                <c:pt idx="45">
                  <c:v>0.32298634645747</c:v>
                </c:pt>
                <c:pt idx="46">
                  <c:v>0.32223627089328</c:v>
                </c:pt>
                <c:pt idx="47">
                  <c:v>0.321559489937222</c:v>
                </c:pt>
                <c:pt idx="48">
                  <c:v>0.320948841511452</c:v>
                </c:pt>
                <c:pt idx="49">
                  <c:v>0.320397863389862</c:v>
                </c:pt>
                <c:pt idx="50">
                  <c:v>0.319900724811166</c:v>
                </c:pt>
                <c:pt idx="51">
                  <c:v>0.31945216477449</c:v>
                </c:pt>
                <c:pt idx="52">
                  <c:v>0.319047436364495</c:v>
                </c:pt>
                <c:pt idx="53">
                  <c:v>0.318682256516842</c:v>
                </c:pt>
                <c:pt idx="54">
                  <c:v>0.318352760692385</c:v>
                </c:pt>
                <c:pt idx="55">
                  <c:v>0.318055461980443</c:v>
                </c:pt>
                <c:pt idx="56">
                  <c:v>0.317787214198341</c:v>
                </c:pt>
                <c:pt idx="57">
                  <c:v>0.317545178596732</c:v>
                </c:pt>
                <c:pt idx="58">
                  <c:v>0.317326793818349</c:v>
                </c:pt>
                <c:pt idx="59">
                  <c:v>0.317129748792275</c:v>
                </c:pt>
                <c:pt idx="60">
                  <c:v>0.316951958276894</c:v>
                </c:pt>
                <c:pt idx="61">
                  <c:v>0.31679154079268</c:v>
                </c:pt>
                <c:pt idx="62">
                  <c:v>0.316646798711325</c:v>
                </c:pt>
                <c:pt idx="63">
                  <c:v>0.316516200290475</c:v>
                </c:pt>
                <c:pt idx="64">
                  <c:v>0.316398363463971</c:v>
                </c:pt>
                <c:pt idx="65">
                  <c:v>0.316292041216043</c:v>
                </c:pt>
                <c:pt idx="66">
                  <c:v>0.316196108384689</c:v>
                </c:pt>
                <c:pt idx="67">
                  <c:v>0.316109549754571</c:v>
                </c:pt>
                <c:pt idx="68">
                  <c:v>0.316031449313438</c:v>
                </c:pt>
                <c:pt idx="69">
                  <c:v>0.315960980558366</c:v>
                </c:pt>
                <c:pt idx="70">
                  <c:v>0.315897397749238</c:v>
                </c:pt>
                <c:pt idx="71">
                  <c:v>0.3158400280169</c:v>
                </c:pt>
                <c:pt idx="72">
                  <c:v>0.315788264242483</c:v>
                </c:pt>
                <c:pt idx="73">
                  <c:v>0.315741558632527</c:v>
                </c:pt>
                <c:pt idx="74">
                  <c:v>0.31569941692192</c:v>
                </c:pt>
                <c:pt idx="75">
                  <c:v>0.315661393143308</c:v>
                </c:pt>
                <c:pt idx="76">
                  <c:v>0.315627084907618</c:v>
                </c:pt>
                <c:pt idx="77">
                  <c:v>0.315596129145746</c:v>
                </c:pt>
                <c:pt idx="78">
                  <c:v>0.315568198266359</c:v>
                </c:pt>
                <c:pt idx="79">
                  <c:v>0.315542996689134</c:v>
                </c:pt>
                <c:pt idx="80">
                  <c:v>0.315520257716765</c:v>
                </c:pt>
                <c:pt idx="81">
                  <c:v>0.315499740712621</c:v>
                </c:pt>
                <c:pt idx="82">
                  <c:v>0.315481228554188</c:v>
                </c:pt>
                <c:pt idx="83">
                  <c:v>0.315464525335365</c:v>
                </c:pt>
                <c:pt idx="84">
                  <c:v>0.315449454293268</c:v>
                </c:pt>
                <c:pt idx="85">
                  <c:v>0.315435855937626</c:v>
                </c:pt>
                <c:pt idx="86">
                  <c:v>0.315423586362971</c:v>
                </c:pt>
                <c:pt idx="87">
                  <c:v>0.315412515725743</c:v>
                </c:pt>
                <c:pt idx="88">
                  <c:v>0.315402526870212</c:v>
                </c:pt>
                <c:pt idx="89">
                  <c:v>0.315393514088675</c:v>
                </c:pt>
                <c:pt idx="90">
                  <c:v>0.315385382002794</c:v>
                </c:pt>
                <c:pt idx="91">
                  <c:v>0.315378044554249</c:v>
                </c:pt>
                <c:pt idx="92">
                  <c:v>0.31537142409402</c:v>
                </c:pt>
                <c:pt idx="93">
                  <c:v>0.315365450560663</c:v>
                </c:pt>
                <c:pt idx="94">
                  <c:v>0.315360060738877</c:v>
                </c:pt>
                <c:pt idx="95">
                  <c:v>0.315355197590529</c:v>
                </c:pt>
                <c:pt idx="96">
                  <c:v>0.315350809651039</c:v>
                </c:pt>
                <c:pt idx="97">
                  <c:v>0.315346850484757</c:v>
                </c:pt>
                <c:pt idx="98">
                  <c:v>0.315343278193551</c:v>
                </c:pt>
                <c:pt idx="99">
                  <c:v>0.31534005497342</c:v>
                </c:pt>
                <c:pt idx="100">
                  <c:v>0.315337146714432</c:v>
                </c:pt>
                <c:pt idx="101">
                  <c:v>0.315334522639749</c:v>
                </c:pt>
                <c:pt idx="102">
                  <c:v>0.315332154979932</c:v>
                </c:pt>
                <c:pt idx="103">
                  <c:v>0.31533001867907</c:v>
                </c:pt>
                <c:pt idx="104">
                  <c:v>0.315328091129622</c:v>
                </c:pt>
                <c:pt idx="105">
                  <c:v>0.315326351933172</c:v>
                </c:pt>
                <c:pt idx="106">
                  <c:v>0.315324782684562</c:v>
                </c:pt>
                <c:pt idx="107">
                  <c:v>0.315323366777119</c:v>
                </c:pt>
                <c:pt idx="108">
                  <c:v>0.315322089226911</c:v>
                </c:pt>
                <c:pt idx="109">
                  <c:v>0.315320936514181</c:v>
                </c:pt>
                <c:pt idx="110">
                  <c:v>0.315319896440273</c:v>
                </c:pt>
                <c:pt idx="111">
                  <c:v>0.315318957998538</c:v>
                </c:pt>
                <c:pt idx="112">
                  <c:v>0.315318111257856</c:v>
                </c:pt>
                <c:pt idx="113">
                  <c:v>0.31531734725754</c:v>
                </c:pt>
                <c:pt idx="114">
                  <c:v>0.315316657912507</c:v>
                </c:pt>
                <c:pt idx="115">
                  <c:v>0.31531603592772</c:v>
                </c:pt>
                <c:pt idx="116">
                  <c:v>0.315315474720984</c:v>
                </c:pt>
                <c:pt idx="117">
                  <c:v>0.315314968353293</c:v>
                </c:pt>
                <c:pt idx="118">
                  <c:v>0.315314511465979</c:v>
                </c:pt>
                <c:pt idx="119">
                  <c:v>0.315314099224002</c:v>
                </c:pt>
                <c:pt idx="120">
                  <c:v>0.315313727264786</c:v>
                </c:pt>
                <c:pt idx="121">
                  <c:v>0.315313391652048</c:v>
                </c:pt>
                <c:pt idx="122">
                  <c:v>0.315313088834144</c:v>
                </c:pt>
                <c:pt idx="123">
                  <c:v>0.315312815606485</c:v>
                </c:pt>
                <c:pt idx="124">
                  <c:v>0.315312569077622</c:v>
                </c:pt>
                <c:pt idx="125">
                  <c:v>0.315312346638647</c:v>
                </c:pt>
                <c:pt idx="126">
                  <c:v>0.315312145935586</c:v>
                </c:pt>
                <c:pt idx="127">
                  <c:v>0.315311964844484</c:v>
                </c:pt>
                <c:pt idx="128">
                  <c:v>0.315311801448935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3.23'!$C$12</c:f>
              <c:strCache>
                <c:ptCount val="1"/>
                <c:pt idx="0">
                  <c:v>h(k) [m]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3.23'!$I$14:$I$142</c:f>
              <c:numCache>
                <c:formatCode>0.0000</c:formatCode>
                <c:ptCount val="129"/>
                <c:pt idx="0">
                  <c:v>0.288338487045933</c:v>
                </c:pt>
                <c:pt idx="1">
                  <c:v>0.322930679026947</c:v>
                </c:pt>
                <c:pt idx="2">
                  <c:v>0.354142650031897</c:v>
                </c:pt>
                <c:pt idx="3">
                  <c:v>0.382304702744502</c:v>
                </c:pt>
                <c:pt idx="4">
                  <c:v>0.407714863892663</c:v>
                </c:pt>
                <c:pt idx="5">
                  <c:v>0.430642038135418</c:v>
                </c:pt>
                <c:pt idx="6">
                  <c:v>0.451328853763727</c:v>
                </c:pt>
                <c:pt idx="7">
                  <c:v>0.469994230329916</c:v>
                </c:pt>
                <c:pt idx="8">
                  <c:v>0.48683569537787</c:v>
                </c:pt>
                <c:pt idx="9">
                  <c:v>0.502031474790928</c:v>
                </c:pt>
                <c:pt idx="10">
                  <c:v>0.515742378878714</c:v>
                </c:pt>
                <c:pt idx="11">
                  <c:v>0.528113504162551</c:v>
                </c:pt>
                <c:pt idx="12">
                  <c:v>0.539275768868691</c:v>
                </c:pt>
                <c:pt idx="13">
                  <c:v>0.549347298378843</c:v>
                </c:pt>
                <c:pt idx="14">
                  <c:v>0.558434675299592</c:v>
                </c:pt>
                <c:pt idx="15">
                  <c:v>0.566634067379664</c:v>
                </c:pt>
                <c:pt idx="16">
                  <c:v>0.574032245211294</c:v>
                </c:pt>
                <c:pt idx="17">
                  <c:v>0.580707500485578</c:v>
                </c:pt>
                <c:pt idx="18">
                  <c:v>0.586730474519313</c:v>
                </c:pt>
                <c:pt idx="19">
                  <c:v>0.592164905821257</c:v>
                </c:pt>
                <c:pt idx="20">
                  <c:v>0.597068304608988</c:v>
                </c:pt>
                <c:pt idx="21">
                  <c:v>0.601492561414465</c:v>
                </c:pt>
                <c:pt idx="22">
                  <c:v>0.605484496218909</c:v>
                </c:pt>
                <c:pt idx="23">
                  <c:v>0.609086353928253</c:v>
                </c:pt>
                <c:pt idx="24">
                  <c:v>0.612336251432573</c:v>
                </c:pt>
                <c:pt idx="25">
                  <c:v>0.615268580980511</c:v>
                </c:pt>
                <c:pt idx="26">
                  <c:v>0.617914374137459</c:v>
                </c:pt>
                <c:pt idx="27">
                  <c:v>0.620301630179084</c:v>
                </c:pt>
                <c:pt idx="28">
                  <c:v>0.622455612395462</c:v>
                </c:pt>
                <c:pt idx="29">
                  <c:v>0.624399115441457</c:v>
                </c:pt>
                <c:pt idx="30">
                  <c:v>0.626152706562625</c:v>
                </c:pt>
                <c:pt idx="31">
                  <c:v>0.627734943249403</c:v>
                </c:pt>
                <c:pt idx="32">
                  <c:v>0.629162569622943</c:v>
                </c:pt>
                <c:pt idx="33">
                  <c:v>0.63045069363085</c:v>
                </c:pt>
                <c:pt idx="34">
                  <c:v>0.631612946927999</c:v>
                </c:pt>
                <c:pt idx="35">
                  <c:v>0.632661629134404</c:v>
                </c:pt>
                <c:pt idx="36">
                  <c:v>0.63360783799673</c:v>
                </c:pt>
                <c:pt idx="37">
                  <c:v>0.634461586830911</c:v>
                </c:pt>
                <c:pt idx="38">
                  <c:v>0.635231910488706</c:v>
                </c:pt>
                <c:pt idx="39">
                  <c:v>0.635926960969599</c:v>
                </c:pt>
                <c:pt idx="40">
                  <c:v>0.636554093689852</c:v>
                </c:pt>
                <c:pt idx="41">
                  <c:v>0.637119945321676</c:v>
                </c:pt>
                <c:pt idx="42">
                  <c:v>0.637630504026232</c:v>
                </c:pt>
                <c:pt idx="43">
                  <c:v>0.638091172823736</c:v>
                </c:pt>
                <c:pt idx="44">
                  <c:v>0.638506826771265</c:v>
                </c:pt>
                <c:pt idx="45">
                  <c:v>0.63888186455336</c:v>
                </c:pt>
                <c:pt idx="46">
                  <c:v>0.639220255031389</c:v>
                </c:pt>
                <c:pt idx="47">
                  <c:v>0.639525579244274</c:v>
                </c:pt>
                <c:pt idx="48">
                  <c:v>0.639801068305069</c:v>
                </c:pt>
                <c:pt idx="49">
                  <c:v>0.640049637594417</c:v>
                </c:pt>
                <c:pt idx="50">
                  <c:v>0.640273917612755</c:v>
                </c:pt>
                <c:pt idx="51">
                  <c:v>0.640476281817752</c:v>
                </c:pt>
                <c:pt idx="52">
                  <c:v>0.640658871741579</c:v>
                </c:pt>
                <c:pt idx="53">
                  <c:v>0.640823619653807</c:v>
                </c:pt>
                <c:pt idx="54">
                  <c:v>0.640972269009778</c:v>
                </c:pt>
                <c:pt idx="55">
                  <c:v>0.641106392900829</c:v>
                </c:pt>
                <c:pt idx="56">
                  <c:v>0.641227410701634</c:v>
                </c:pt>
                <c:pt idx="57">
                  <c:v>0.641336603090826</c:v>
                </c:pt>
                <c:pt idx="58">
                  <c:v>0.641435125603862</c:v>
                </c:pt>
                <c:pt idx="59">
                  <c:v>0.641524020861553</c:v>
                </c:pt>
                <c:pt idx="60">
                  <c:v>0.64160422960366</c:v>
                </c:pt>
                <c:pt idx="61">
                  <c:v>0.641676600644338</c:v>
                </c:pt>
                <c:pt idx="62">
                  <c:v>0.641741899854763</c:v>
                </c:pt>
                <c:pt idx="63">
                  <c:v>0.641800818268015</c:v>
                </c:pt>
                <c:pt idx="64">
                  <c:v>0.641853979391978</c:v>
                </c:pt>
                <c:pt idx="65">
                  <c:v>0.641901945807655</c:v>
                </c:pt>
                <c:pt idx="66">
                  <c:v>0.641945225122714</c:v>
                </c:pt>
                <c:pt idx="67">
                  <c:v>0.641984275343281</c:v>
                </c:pt>
                <c:pt idx="68">
                  <c:v>0.642019509720817</c:v>
                </c:pt>
                <c:pt idx="69">
                  <c:v>0.642051301125381</c:v>
                </c:pt>
                <c:pt idx="70">
                  <c:v>0.64207998599155</c:v>
                </c:pt>
                <c:pt idx="71">
                  <c:v>0.642105867878758</c:v>
                </c:pt>
                <c:pt idx="72">
                  <c:v>0.642129220683737</c:v>
                </c:pt>
                <c:pt idx="73">
                  <c:v>0.64215029153904</c:v>
                </c:pt>
                <c:pt idx="74">
                  <c:v>0.642169303428346</c:v>
                </c:pt>
                <c:pt idx="75">
                  <c:v>0.642186457546191</c:v>
                </c:pt>
                <c:pt idx="76">
                  <c:v>0.642201935427127</c:v>
                </c:pt>
                <c:pt idx="77">
                  <c:v>0.64221590086682</c:v>
                </c:pt>
                <c:pt idx="78">
                  <c:v>0.642228501655433</c:v>
                </c:pt>
                <c:pt idx="79">
                  <c:v>0.642239871141617</c:v>
                </c:pt>
                <c:pt idx="80">
                  <c:v>0.64225012964369</c:v>
                </c:pt>
                <c:pt idx="81">
                  <c:v>0.642259385722906</c:v>
                </c:pt>
                <c:pt idx="82">
                  <c:v>0.642267737332317</c:v>
                </c:pt>
                <c:pt idx="83">
                  <c:v>0.642275272853366</c:v>
                </c:pt>
                <c:pt idx="84">
                  <c:v>0.642282072031187</c:v>
                </c:pt>
                <c:pt idx="85">
                  <c:v>0.642288206818514</c:v>
                </c:pt>
                <c:pt idx="86">
                  <c:v>0.642293742137129</c:v>
                </c:pt>
                <c:pt idx="87">
                  <c:v>0.642298736564894</c:v>
                </c:pt>
                <c:pt idx="88">
                  <c:v>0.642303242955662</c:v>
                </c:pt>
                <c:pt idx="89">
                  <c:v>0.642307308998603</c:v>
                </c:pt>
                <c:pt idx="90">
                  <c:v>0.642310977722876</c:v>
                </c:pt>
                <c:pt idx="91">
                  <c:v>0.64231428795299</c:v>
                </c:pt>
                <c:pt idx="92">
                  <c:v>0.642317274719669</c:v>
                </c:pt>
                <c:pt idx="93">
                  <c:v>0.642319969630561</c:v>
                </c:pt>
                <c:pt idx="94">
                  <c:v>0.642322401204735</c:v>
                </c:pt>
                <c:pt idx="95">
                  <c:v>0.64232459517448</c:v>
                </c:pt>
                <c:pt idx="96">
                  <c:v>0.642326574757621</c:v>
                </c:pt>
                <c:pt idx="97">
                  <c:v>0.642328360903225</c:v>
                </c:pt>
                <c:pt idx="98">
                  <c:v>0.64232997251329</c:v>
                </c:pt>
                <c:pt idx="99">
                  <c:v>0.642331426642784</c:v>
                </c:pt>
                <c:pt idx="100">
                  <c:v>0.642332738680125</c:v>
                </c:pt>
                <c:pt idx="101">
                  <c:v>0.642333922510034</c:v>
                </c:pt>
                <c:pt idx="102">
                  <c:v>0.642334990660465</c:v>
                </c:pt>
                <c:pt idx="103">
                  <c:v>0.642335954435189</c:v>
                </c:pt>
                <c:pt idx="104">
                  <c:v>0.642336824033414</c:v>
                </c:pt>
                <c:pt idx="105">
                  <c:v>0.642337608657719</c:v>
                </c:pt>
                <c:pt idx="106">
                  <c:v>0.64233831661144</c:v>
                </c:pt>
                <c:pt idx="107">
                  <c:v>0.642338955386544</c:v>
                </c:pt>
                <c:pt idx="108">
                  <c:v>0.642339531742909</c:v>
                </c:pt>
                <c:pt idx="109">
                  <c:v>0.642340051779863</c:v>
                </c:pt>
                <c:pt idx="110">
                  <c:v>0.642340521000731</c:v>
                </c:pt>
                <c:pt idx="111">
                  <c:v>0.642340944371072</c:v>
                </c:pt>
                <c:pt idx="112">
                  <c:v>0.64234132637123</c:v>
                </c:pt>
                <c:pt idx="113">
                  <c:v>0.642341671043746</c:v>
                </c:pt>
                <c:pt idx="114">
                  <c:v>0.64234198203614</c:v>
                </c:pt>
                <c:pt idx="115">
                  <c:v>0.642342262639508</c:v>
                </c:pt>
                <c:pt idx="116">
                  <c:v>0.642342515823353</c:v>
                </c:pt>
                <c:pt idx="117">
                  <c:v>0.64234274426701</c:v>
                </c:pt>
                <c:pt idx="118">
                  <c:v>0.642342950387999</c:v>
                </c:pt>
                <c:pt idx="119">
                  <c:v>0.642343136367607</c:v>
                </c:pt>
                <c:pt idx="120">
                  <c:v>0.642343304173976</c:v>
                </c:pt>
                <c:pt idx="121">
                  <c:v>0.642343455582928</c:v>
                </c:pt>
                <c:pt idx="122">
                  <c:v>0.642343592196757</c:v>
                </c:pt>
                <c:pt idx="123">
                  <c:v>0.642343715461189</c:v>
                </c:pt>
                <c:pt idx="124">
                  <c:v>0.642343826680676</c:v>
                </c:pt>
                <c:pt idx="125">
                  <c:v>0.642343927032207</c:v>
                </c:pt>
                <c:pt idx="126">
                  <c:v>0.642344017577758</c:v>
                </c:pt>
                <c:pt idx="127">
                  <c:v>0.642344099275532</c:v>
                </c:pt>
                <c:pt idx="128">
                  <c:v>0.642344172990103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3.23'!$D$12</c:f>
              <c:strCache>
                <c:ptCount val="1"/>
                <c:pt idx="0">
                  <c:v>qa(k)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3.23'!$J$14:$J$142</c:f>
              <c:numCache>
                <c:formatCode>0.0000</c:formatCode>
                <c:ptCount val="129"/>
                <c:pt idx="0">
                  <c:v>0.141537823851672</c:v>
                </c:pt>
                <c:pt idx="1">
                  <c:v>0.158518226382784</c:v>
                </c:pt>
                <c:pt idx="2">
                  <c:v>0.173839366822348</c:v>
                </c:pt>
                <c:pt idx="3">
                  <c:v>0.187663382121087</c:v>
                </c:pt>
                <c:pt idx="4">
                  <c:v>0.200136565806961</c:v>
                </c:pt>
                <c:pt idx="5">
                  <c:v>0.211390916145807</c:v>
                </c:pt>
                <c:pt idx="6">
                  <c:v>0.221545533021442</c:v>
                </c:pt>
                <c:pt idx="7">
                  <c:v>0.230707878317821</c:v>
                </c:pt>
                <c:pt idx="8">
                  <c:v>0.238974913141312</c:v>
                </c:pt>
                <c:pt idx="9">
                  <c:v>0.246434123917817</c:v>
                </c:pt>
                <c:pt idx="10">
                  <c:v>0.253164448223483</c:v>
                </c:pt>
                <c:pt idx="11">
                  <c:v>0.259237110146661</c:v>
                </c:pt>
                <c:pt idx="12">
                  <c:v>0.264716374021385</c:v>
                </c:pt>
                <c:pt idx="13">
                  <c:v>0.269660224508808</c:v>
                </c:pt>
                <c:pt idx="14">
                  <c:v>0.274120980223594</c:v>
                </c:pt>
                <c:pt idx="15">
                  <c:v>0.278145847399009</c:v>
                </c:pt>
                <c:pt idx="16">
                  <c:v>0.281777419449915</c:v>
                </c:pt>
                <c:pt idx="17">
                  <c:v>0.28505412772031</c:v>
                </c:pt>
                <c:pt idx="18">
                  <c:v>0.288010648185488</c:v>
                </c:pt>
                <c:pt idx="19">
                  <c:v>0.290678268412774</c:v>
                </c:pt>
                <c:pt idx="20">
                  <c:v>0.293085218664205</c:v>
                </c:pt>
                <c:pt idx="21">
                  <c:v>0.295256970645092</c:v>
                </c:pt>
                <c:pt idx="22">
                  <c:v>0.297216507059975</c:v>
                </c:pt>
                <c:pt idx="23">
                  <c:v>0.298984564828562</c:v>
                </c:pt>
                <c:pt idx="24">
                  <c:v>0.300579854535513</c:v>
                </c:pt>
                <c:pt idx="25">
                  <c:v>0.302019258436404</c:v>
                </c:pt>
                <c:pt idx="26">
                  <c:v>0.303318009115277</c:v>
                </c:pt>
                <c:pt idx="27">
                  <c:v>0.304489850684435</c:v>
                </c:pt>
                <c:pt idx="28">
                  <c:v>0.305547184232394</c:v>
                </c:pt>
                <c:pt idx="29">
                  <c:v>0.306501199059195</c:v>
                </c:pt>
                <c:pt idx="30">
                  <c:v>0.307361991087892</c:v>
                </c:pt>
                <c:pt idx="31">
                  <c:v>0.308138669705301</c:v>
                </c:pt>
                <c:pt idx="32">
                  <c:v>0.308839454162674</c:v>
                </c:pt>
                <c:pt idx="33">
                  <c:v>0.309471760556448</c:v>
                </c:pt>
                <c:pt idx="34">
                  <c:v>0.310042280309563</c:v>
                </c:pt>
                <c:pt idx="35">
                  <c:v>0.310557050983874</c:v>
                </c:pt>
                <c:pt idx="36">
                  <c:v>0.311021520173038</c:v>
                </c:pt>
                <c:pt idx="37">
                  <c:v>0.311440603152018</c:v>
                </c:pt>
                <c:pt idx="38">
                  <c:v>0.311818734893301</c:v>
                </c:pt>
                <c:pt idx="39">
                  <c:v>0.312159917000277</c:v>
                </c:pt>
                <c:pt idx="40">
                  <c:v>0.312467760054461</c:v>
                </c:pt>
                <c:pt idx="41">
                  <c:v>0.312745521824704</c:v>
                </c:pt>
                <c:pt idx="42">
                  <c:v>0.312996141742745</c:v>
                </c:pt>
                <c:pt idx="43">
                  <c:v>0.313222272009929</c:v>
                </c:pt>
                <c:pt idx="44">
                  <c:v>0.313426305664303</c:v>
                </c:pt>
                <c:pt idx="45">
                  <c:v>0.313610401905092</c:v>
                </c:pt>
                <c:pt idx="46">
                  <c:v>0.313776508942563</c:v>
                </c:pt>
                <c:pt idx="47">
                  <c:v>0.313926384615089</c:v>
                </c:pt>
                <c:pt idx="48">
                  <c:v>0.314061614991579</c:v>
                </c:pt>
                <c:pt idx="49">
                  <c:v>0.314183631156161</c:v>
                </c:pt>
                <c:pt idx="50">
                  <c:v>0.314293724352717</c:v>
                </c:pt>
                <c:pt idx="51">
                  <c:v>0.314393059649556</c:v>
                </c:pt>
                <c:pt idx="52">
                  <c:v>0.314482688268823</c:v>
                </c:pt>
                <c:pt idx="53">
                  <c:v>0.314563558711128</c:v>
                </c:pt>
                <c:pt idx="54">
                  <c:v>0.31463652679311</c:v>
                </c:pt>
                <c:pt idx="55">
                  <c:v>0.314702364704171</c:v>
                </c:pt>
                <c:pt idx="56">
                  <c:v>0.314761769178228</c:v>
                </c:pt>
                <c:pt idx="57">
                  <c:v>0.314815368866933</c:v>
                </c:pt>
                <c:pt idx="58">
                  <c:v>0.314863730992428</c:v>
                </c:pt>
                <c:pt idx="59">
                  <c:v>0.314907367350006</c:v>
                </c:pt>
                <c:pt idx="60">
                  <c:v>0.314946739724218</c:v>
                </c:pt>
                <c:pt idx="61">
                  <c:v>0.314982264775738</c:v>
                </c:pt>
                <c:pt idx="62">
                  <c:v>0.3150143184507</c:v>
                </c:pt>
                <c:pt idx="63">
                  <c:v>0.315043239959174</c:v>
                </c:pt>
                <c:pt idx="64">
                  <c:v>0.315069335364877</c:v>
                </c:pt>
                <c:pt idx="65">
                  <c:v>0.315092880824113</c:v>
                </c:pt>
                <c:pt idx="66">
                  <c:v>0.315114125508213</c:v>
                </c:pt>
                <c:pt idx="67">
                  <c:v>0.315133294240409</c:v>
                </c:pt>
                <c:pt idx="68">
                  <c:v>0.315150589875037</c:v>
                </c:pt>
                <c:pt idx="69">
                  <c:v>0.31516619544426</c:v>
                </c:pt>
                <c:pt idx="70">
                  <c:v>0.315180276095014</c:v>
                </c:pt>
                <c:pt idx="71">
                  <c:v>0.315192980836688</c:v>
                </c:pt>
                <c:pt idx="72">
                  <c:v>0.315204444118026</c:v>
                </c:pt>
                <c:pt idx="73">
                  <c:v>0.315214787249936</c:v>
                </c:pt>
                <c:pt idx="74">
                  <c:v>0.315224119689276</c:v>
                </c:pt>
                <c:pt idx="75">
                  <c:v>0.315232540197182</c:v>
                </c:pt>
                <c:pt idx="76">
                  <c:v>0.31524013788422</c:v>
                </c:pt>
                <c:pt idx="77">
                  <c:v>0.315246993153399</c:v>
                </c:pt>
                <c:pt idx="78">
                  <c:v>0.315253178551045</c:v>
                </c:pt>
                <c:pt idx="79">
                  <c:v>0.315258759534525</c:v>
                </c:pt>
                <c:pt idx="80">
                  <c:v>0.315263795164954</c:v>
                </c:pt>
                <c:pt idx="81">
                  <c:v>0.315268338732215</c:v>
                </c:pt>
                <c:pt idx="82">
                  <c:v>0.315272438318898</c:v>
                </c:pt>
                <c:pt idx="83">
                  <c:v>0.315276137309143</c:v>
                </c:pt>
                <c:pt idx="84">
                  <c:v>0.315279474847751</c:v>
                </c:pt>
                <c:pt idx="85">
                  <c:v>0.315282486254438</c:v>
                </c:pt>
                <c:pt idx="86">
                  <c:v>0.315285203397609</c:v>
                </c:pt>
                <c:pt idx="87">
                  <c:v>0.315287655031606</c:v>
                </c:pt>
                <c:pt idx="88">
                  <c:v>0.315289867101001</c:v>
                </c:pt>
                <c:pt idx="89">
                  <c:v>0.315291863015163</c:v>
                </c:pt>
                <c:pt idx="90">
                  <c:v>0.315293663895979</c:v>
                </c:pt>
                <c:pt idx="91">
                  <c:v>0.315295288801386</c:v>
                </c:pt>
                <c:pt idx="92">
                  <c:v>0.315296754927051</c:v>
                </c:pt>
                <c:pt idx="93">
                  <c:v>0.315298077788342</c:v>
                </c:pt>
                <c:pt idx="94">
                  <c:v>0.315299271384524</c:v>
                </c:pt>
                <c:pt idx="95">
                  <c:v>0.315300348346904</c:v>
                </c:pt>
                <c:pt idx="96">
                  <c:v>0.315301320072506</c:v>
                </c:pt>
                <c:pt idx="97">
                  <c:v>0.315302196844679</c:v>
                </c:pt>
                <c:pt idx="98">
                  <c:v>0.31530298794192</c:v>
                </c:pt>
                <c:pt idx="99">
                  <c:v>0.315303701736066</c:v>
                </c:pt>
                <c:pt idx="100">
                  <c:v>0.31530434578089</c:v>
                </c:pt>
                <c:pt idx="101">
                  <c:v>0.315304926892037</c:v>
                </c:pt>
                <c:pt idx="102">
                  <c:v>0.315305451219154</c:v>
                </c:pt>
                <c:pt idx="103">
                  <c:v>0.315305924310965</c:v>
                </c:pt>
                <c:pt idx="104">
                  <c:v>0.315306351173996</c:v>
                </c:pt>
                <c:pt idx="105">
                  <c:v>0.315306736325551</c:v>
                </c:pt>
                <c:pt idx="106">
                  <c:v>0.315307083841521</c:v>
                </c:pt>
                <c:pt idx="107">
                  <c:v>0.315307397399517</c:v>
                </c:pt>
                <c:pt idx="108">
                  <c:v>0.315307680317786</c:v>
                </c:pt>
                <c:pt idx="109">
                  <c:v>0.315307935590329</c:v>
                </c:pt>
                <c:pt idx="110">
                  <c:v>0.315308165918584</c:v>
                </c:pt>
                <c:pt idx="111">
                  <c:v>0.315308373740014</c:v>
                </c:pt>
                <c:pt idx="112">
                  <c:v>0.315308561253903</c:v>
                </c:pt>
                <c:pt idx="113">
                  <c:v>0.315308730444629</c:v>
                </c:pt>
                <c:pt idx="114">
                  <c:v>0.315308883102663</c:v>
                </c:pt>
                <c:pt idx="115">
                  <c:v>0.315309020843519</c:v>
                </c:pt>
                <c:pt idx="116">
                  <c:v>0.315309145124849</c:v>
                </c:pt>
                <c:pt idx="117">
                  <c:v>0.315309257261867</c:v>
                </c:pt>
                <c:pt idx="118">
                  <c:v>0.31530935844127</c:v>
                </c:pt>
                <c:pt idx="119">
                  <c:v>0.315309449733797</c:v>
                </c:pt>
                <c:pt idx="120">
                  <c:v>0.315309532105556</c:v>
                </c:pt>
                <c:pt idx="121">
                  <c:v>0.315309606428251</c:v>
                </c:pt>
                <c:pt idx="122">
                  <c:v>0.315309673488408</c:v>
                </c:pt>
                <c:pt idx="123">
                  <c:v>0.315309733995694</c:v>
                </c:pt>
                <c:pt idx="124">
                  <c:v>0.315309788590433</c:v>
                </c:pt>
                <c:pt idx="125">
                  <c:v>0.315309837850375</c:v>
                </c:pt>
                <c:pt idx="126">
                  <c:v>0.315309882296818</c:v>
                </c:pt>
                <c:pt idx="127">
                  <c:v>0.31530992240012</c:v>
                </c:pt>
                <c:pt idx="128">
                  <c:v>0.315309958584675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530584"/>
        <c:axId val="2064533624"/>
      </c:lineChart>
      <c:catAx>
        <c:axId val="2064530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4533624"/>
        <c:crosses val="autoZero"/>
        <c:auto val="1"/>
        <c:lblAlgn val="ctr"/>
        <c:lblOffset val="100"/>
        <c:noMultiLvlLbl val="0"/>
      </c:catAx>
      <c:valAx>
        <c:axId val="206453362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06453058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3.23'!$B$12</c:f>
              <c:strCache>
                <c:ptCount val="1"/>
                <c:pt idx="0">
                  <c:v>qe(k)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3.23'!$K$14:$K$142</c:f>
              <c:numCache>
                <c:formatCode>0.0000</c:formatCode>
                <c:ptCount val="129"/>
                <c:pt idx="0">
                  <c:v>1.1</c:v>
                </c:pt>
                <c:pt idx="1">
                  <c:v>1.14612178901711</c:v>
                </c:pt>
                <c:pt idx="2">
                  <c:v>1.180643151554229</c:v>
                </c:pt>
                <c:pt idx="3">
                  <c:v>1.204372615090765</c:v>
                </c:pt>
                <c:pt idx="4">
                  <c:v>1.218141307971296</c:v>
                </c:pt>
                <c:pt idx="5">
                  <c:v>1.222792925747708</c:v>
                </c:pt>
                <c:pt idx="6">
                  <c:v>1.219174559651302</c:v>
                </c:pt>
                <c:pt idx="7">
                  <c:v>1.208128389301888</c:v>
                </c:pt>
                <c:pt idx="8">
                  <c:v>1.190484233418084</c:v>
                </c:pt>
                <c:pt idx="9">
                  <c:v>1.16705294482417</c:v>
                </c:pt>
                <c:pt idx="10">
                  <c:v>1.138620629438884</c:v>
                </c:pt>
                <c:pt idx="11">
                  <c:v>1.105943663158662</c:v>
                </c:pt>
                <c:pt idx="12">
                  <c:v>1.069744475584767</c:v>
                </c:pt>
                <c:pt idx="13">
                  <c:v>1.030708065357924</c:v>
                </c:pt>
                <c:pt idx="14">
                  <c:v>0.989479208419068</c:v>
                </c:pt>
                <c:pt idx="15">
                  <c:v>0.946660317770655</c:v>
                </c:pt>
                <c:pt idx="16">
                  <c:v>0.902809911226917</c:v>
                </c:pt>
                <c:pt idx="17">
                  <c:v>0.858441642168987</c:v>
                </c:pt>
                <c:pt idx="18">
                  <c:v>0.814023847415712</c:v>
                </c:pt>
                <c:pt idx="19">
                  <c:v>0.769979565936367</c:v>
                </c:pt>
                <c:pt idx="20">
                  <c:v>0.726686982220174</c:v>
                </c:pt>
                <c:pt idx="21">
                  <c:v>0.684480248632343</c:v>
                </c:pt>
                <c:pt idx="22">
                  <c:v>0.643650641980882</c:v>
                </c:pt>
                <c:pt idx="23">
                  <c:v>0.604448010747114</c:v>
                </c:pt>
                <c:pt idx="24">
                  <c:v>0.56708247095143</c:v>
                </c:pt>
                <c:pt idx="25">
                  <c:v>0.531726310391783</c:v>
                </c:pt>
                <c:pt idx="26">
                  <c:v>0.498516062964832</c:v>
                </c:pt>
                <c:pt idx="27">
                  <c:v>0.467554716919882</c:v>
                </c:pt>
                <c:pt idx="28">
                  <c:v>0.438914023167201</c:v>
                </c:pt>
                <c:pt idx="29">
                  <c:v>0.412636872130721</c:v>
                </c:pt>
                <c:pt idx="30">
                  <c:v>0.388739710068856</c:v>
                </c:pt>
                <c:pt idx="31">
                  <c:v>0.367214968256759</c:v>
                </c:pt>
                <c:pt idx="32">
                  <c:v>0.34803348090216</c:v>
                </c:pt>
                <c:pt idx="33">
                  <c:v>0.331146870130724</c:v>
                </c:pt>
                <c:pt idx="34">
                  <c:v>0.316489878803783</c:v>
                </c:pt>
                <c:pt idx="35">
                  <c:v>0.303982634302305</c:v>
                </c:pt>
                <c:pt idx="36">
                  <c:v>0.293532828708972</c:v>
                </c:pt>
                <c:pt idx="37">
                  <c:v>0.285037803030946</c:v>
                </c:pt>
                <c:pt idx="38">
                  <c:v>0.278386525216858</c:v>
                </c:pt>
                <c:pt idx="39">
                  <c:v>0.273461453722775</c:v>
                </c:pt>
                <c:pt idx="40">
                  <c:v>0.270140280265136</c:v>
                </c:pt>
                <c:pt idx="41">
                  <c:v>0.268297547157823</c:v>
                </c:pt>
                <c:pt idx="42">
                  <c:v>0.267806136261083</c:v>
                </c:pt>
                <c:pt idx="43">
                  <c:v>0.268538628069262</c:v>
                </c:pt>
                <c:pt idx="44">
                  <c:v>0.270368530830925</c:v>
                </c:pt>
                <c:pt idx="45">
                  <c:v>0.273171380828966</c:v>
                </c:pt>
                <c:pt idx="46">
                  <c:v>0.276825716051215</c:v>
                </c:pt>
                <c:pt idx="47">
                  <c:v>0.281213926456085</c:v>
                </c:pt>
                <c:pt idx="48">
                  <c:v>0.286222984886603</c:v>
                </c:pt>
                <c:pt idx="49">
                  <c:v>0.291745063413741</c:v>
                </c:pt>
                <c:pt idx="50">
                  <c:v>0.297678040501539</c:v>
                </c:pt>
                <c:pt idx="51">
                  <c:v>0.30392590488746</c:v>
                </c:pt>
                <c:pt idx="52">
                  <c:v>0.310399062468016</c:v>
                </c:pt>
                <c:pt idx="53">
                  <c:v>0.317014552778252</c:v>
                </c:pt>
                <c:pt idx="54">
                  <c:v>0.323696181861052</c:v>
                </c:pt>
                <c:pt idx="55">
                  <c:v>0.330374578445375</c:v>
                </c:pt>
                <c:pt idx="56">
                  <c:v>0.336987180398454</c:v>
                </c:pt>
                <c:pt idx="57">
                  <c:v>0.343478158392883</c:v>
                </c:pt>
                <c:pt idx="58">
                  <c:v>0.349798283642408</c:v>
                </c:pt>
                <c:pt idx="59">
                  <c:v>0.355904746417108</c:v>
                </c:pt>
                <c:pt idx="60">
                  <c:v>0.361760931856325</c:v>
                </c:pt>
                <c:pt idx="61">
                  <c:v>0.367336159362788</c:v>
                </c:pt>
                <c:pt idx="62">
                  <c:v>0.37260539159031</c:v>
                </c:pt>
                <c:pt idx="63">
                  <c:v>0.377548918736144</c:v>
                </c:pt>
                <c:pt idx="64">
                  <c:v>0.382152023523602</c:v>
                </c:pt>
                <c:pt idx="65">
                  <c:v>0.386404631916019</c:v>
                </c:pt>
                <c:pt idx="66">
                  <c:v>0.390300954244928</c:v>
                </c:pt>
                <c:pt idx="67">
                  <c:v>0.393839121067966</c:v>
                </c:pt>
                <c:pt idx="68">
                  <c:v>0.397020817699935</c:v>
                </c:pt>
                <c:pt idx="69">
                  <c:v>0.399850920987625</c:v>
                </c:pt>
                <c:pt idx="70">
                  <c:v>0.402337141528953</c:v>
                </c:pt>
                <c:pt idx="71">
                  <c:v>0.404489674172973</c:v>
                </c:pt>
                <c:pt idx="72">
                  <c:v>0.406320859282178</c:v>
                </c:pt>
                <c:pt idx="73">
                  <c:v>0.407844856894698</c:v>
                </c:pt>
                <c:pt idx="74">
                  <c:v>0.40907733559367</c:v>
                </c:pt>
                <c:pt idx="75">
                  <c:v>0.41003517757599</c:v>
                </c:pt>
                <c:pt idx="76">
                  <c:v>0.410736201114315</c:v>
                </c:pt>
                <c:pt idx="77">
                  <c:v>0.411198901325777</c:v>
                </c:pt>
                <c:pt idx="78">
                  <c:v>0.411442209899234</c:v>
                </c:pt>
                <c:pt idx="79">
                  <c:v>0.411485274190704</c:v>
                </c:pt>
                <c:pt idx="80">
                  <c:v>0.41134725587424</c:v>
                </c:pt>
                <c:pt idx="81">
                  <c:v>0.411047149133091</c:v>
                </c:pt>
                <c:pt idx="82">
                  <c:v>0.410603618193498</c:v>
                </c:pt>
                <c:pt idx="83">
                  <c:v>0.410034853840676</c:v>
                </c:pt>
                <c:pt idx="84">
                  <c:v>0.409358448413032</c:v>
                </c:pt>
                <c:pt idx="85">
                  <c:v>0.408591288645944</c:v>
                </c:pt>
                <c:pt idx="86">
                  <c:v>0.4077494656298</c:v>
                </c:pt>
                <c:pt idx="87">
                  <c:v>0.4068482010577</c:v>
                </c:pt>
                <c:pt idx="88">
                  <c:v>0.405901788865463</c:v>
                </c:pt>
                <c:pt idx="89">
                  <c:v>0.404923551309303</c:v>
                </c:pt>
                <c:pt idx="90">
                  <c:v>0.403925808483939</c:v>
                </c:pt>
                <c:pt idx="91">
                  <c:v>0.402919860254757</c:v>
                </c:pt>
                <c:pt idx="92">
                  <c:v>0.401915979561099</c:v>
                </c:pt>
                <c:pt idx="93">
                  <c:v>0.400923416042568</c:v>
                </c:pt>
                <c:pt idx="94">
                  <c:v>0.399950408945493</c:v>
                </c:pt>
                <c:pt idx="95">
                  <c:v>0.399004208281214</c:v>
                </c:pt>
                <c:pt idx="96">
                  <c:v>0.398091103230629</c:v>
                </c:pt>
                <c:pt idx="97">
                  <c:v>0.397216456819506</c:v>
                </c:pt>
                <c:pt idx="98">
                  <c:v>0.396384745925333</c:v>
                </c:pt>
                <c:pt idx="99">
                  <c:v>0.39559960571804</c:v>
                </c:pt>
                <c:pt idx="100">
                  <c:v>0.394863877682932</c:v>
                </c:pt>
                <c:pt idx="101">
                  <c:v>0.394179660423655</c:v>
                </c:pt>
                <c:pt idx="102">
                  <c:v>0.3935483624952</c:v>
                </c:pt>
                <c:pt idx="103">
                  <c:v>0.392970756571172</c:v>
                </c:pt>
                <c:pt idx="104">
                  <c:v>0.392447034304942</c:v>
                </c:pt>
                <c:pt idx="105">
                  <c:v>0.391976861300348</c:v>
                </c:pt>
                <c:pt idx="106">
                  <c:v>0.391559431663695</c:v>
                </c:pt>
                <c:pt idx="107">
                  <c:v>0.391193521664347</c:v>
                </c:pt>
                <c:pt idx="108">
                  <c:v>0.390877542085794</c:v>
                </c:pt>
                <c:pt idx="109">
                  <c:v>0.390609588902264</c:v>
                </c:pt>
                <c:pt idx="110">
                  <c:v>0.390387491967382</c:v>
                </c:pt>
                <c:pt idx="111">
                  <c:v>0.390208861450704</c:v>
                </c:pt>
                <c:pt idx="112">
                  <c:v>0.390071131805011</c:v>
                </c:pt>
                <c:pt idx="113">
                  <c:v>0.38997160309167</c:v>
                </c:pt>
                <c:pt idx="114">
                  <c:v>0.389907479533151</c:v>
                </c:pt>
                <c:pt idx="115">
                  <c:v>0.389875905200671</c:v>
                </c:pt>
                <c:pt idx="116">
                  <c:v>0.389873996780906</c:v>
                </c:pt>
                <c:pt idx="117">
                  <c:v>0.389898873398685</c:v>
                </c:pt>
                <c:pt idx="118">
                  <c:v>0.389947683502574</c:v>
                </c:pt>
                <c:pt idx="119">
                  <c:v>0.390017628847204</c:v>
                </c:pt>
                <c:pt idx="120">
                  <c:v>0.39010598563026</c:v>
                </c:pt>
                <c:pt idx="121">
                  <c:v>0.390210122863142</c:v>
                </c:pt>
                <c:pt idx="122">
                  <c:v>0.390327518072667</c:v>
                </c:pt>
                <c:pt idx="123">
                  <c:v>0.390455770446763</c:v>
                </c:pt>
                <c:pt idx="124">
                  <c:v>0.390592611550168</c:v>
                </c:pt>
                <c:pt idx="125">
                  <c:v>0.390735913746678</c:v>
                </c:pt>
                <c:pt idx="126">
                  <c:v>0.390883696472766</c:v>
                </c:pt>
                <c:pt idx="127">
                  <c:v>0.391034130513454</c:v>
                </c:pt>
                <c:pt idx="128">
                  <c:v>0.3911855404354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3.23'!$C$12</c:f>
              <c:strCache>
                <c:ptCount val="1"/>
                <c:pt idx="0">
                  <c:v>h(k) [m]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3.23'!$L$14:$L$142</c:f>
              <c:numCache>
                <c:formatCode>0.0000</c:formatCode>
                <c:ptCount val="129"/>
                <c:pt idx="0">
                  <c:v>0.288338487045933</c:v>
                </c:pt>
                <c:pt idx="1">
                  <c:v>0.327748040872655</c:v>
                </c:pt>
                <c:pt idx="2">
                  <c:v>0.367752954557488</c:v>
                </c:pt>
                <c:pt idx="3">
                  <c:v>0.407918400104663</c:v>
                </c:pt>
                <c:pt idx="4">
                  <c:v>0.447850527871837</c:v>
                </c:pt>
                <c:pt idx="5">
                  <c:v>0.487196170464321</c:v>
                </c:pt>
                <c:pt idx="6">
                  <c:v>0.525642192534847</c:v>
                </c:pt>
                <c:pt idx="7">
                  <c:v>0.562914527211383</c:v>
                </c:pt>
                <c:pt idx="8">
                  <c:v>0.598776938846732</c:v>
                </c:pt>
                <c:pt idx="9">
                  <c:v>0.633029550481585</c:v>
                </c:pt>
                <c:pt idx="10">
                  <c:v>0.665507172876514</c:v>
                </c:pt>
                <c:pt idx="11">
                  <c:v>0.696077470235233</c:v>
                </c:pt>
                <c:pt idx="12">
                  <c:v>0.724638995847013</c:v>
                </c:pt>
                <c:pt idx="13">
                  <c:v>0.751119128853965</c:v>
                </c:pt>
                <c:pt idx="14">
                  <c:v>0.775471941230511</c:v>
                </c:pt>
                <c:pt idx="15">
                  <c:v>0.797676021877125</c:v>
                </c:pt>
                <c:pt idx="16">
                  <c:v>0.817732282505437</c:v>
                </c:pt>
                <c:pt idx="17">
                  <c:v>0.835661767751852</c:v>
                </c:pt>
                <c:pt idx="18">
                  <c:v>0.851503489724576</c:v>
                </c:pt>
                <c:pt idx="19">
                  <c:v>0.865312304984529</c:v>
                </c:pt>
                <c:pt idx="20">
                  <c:v>0.877156849802183</c:v>
                </c:pt>
                <c:pt idx="21">
                  <c:v>0.887117547435636</c:v>
                </c:pt>
                <c:pt idx="22">
                  <c:v>0.895284699154036</c:v>
                </c:pt>
                <c:pt idx="23">
                  <c:v>0.90175666879632</c:v>
                </c:pt>
                <c:pt idx="24">
                  <c:v>0.906638168817985</c:v>
                </c:pt>
                <c:pt idx="25">
                  <c:v>0.910038654045947</c:v>
                </c:pt>
                <c:pt idx="26">
                  <c:v>0.912070827739662</c:v>
                </c:pt>
                <c:pt idx="27">
                  <c:v>0.912849263050003</c:v>
                </c:pt>
                <c:pt idx="28">
                  <c:v>0.912489141578788</c:v>
                </c:pt>
                <c:pt idx="29">
                  <c:v>0.911105109472965</c:v>
                </c:pt>
                <c:pt idx="30">
                  <c:v>0.908810250338405</c:v>
                </c:pt>
                <c:pt idx="31">
                  <c:v>0.905715173228307</c:v>
                </c:pt>
                <c:pt idx="32">
                  <c:v>0.901927213048237</c:v>
                </c:pt>
                <c:pt idx="33">
                  <c:v>0.897549739921167</c:v>
                </c:pt>
                <c:pt idx="34">
                  <c:v>0.892681573367773</c:v>
                </c:pt>
                <c:pt idx="35">
                  <c:v>0.887416496575393</c:v>
                </c:pt>
                <c:pt idx="36">
                  <c:v>0.881842865548577</c:v>
                </c:pt>
                <c:pt idx="37">
                  <c:v>0.876043307549661</c:v>
                </c:pt>
                <c:pt idx="38">
                  <c:v>0.870094502943485</c:v>
                </c:pt>
                <c:pt idx="39">
                  <c:v>0.864067044350272</c:v>
                </c:pt>
                <c:pt idx="40">
                  <c:v>0.858025366878507</c:v>
                </c:pt>
                <c:pt idx="41">
                  <c:v>0.852027743148997</c:v>
                </c:pt>
                <c:pt idx="42">
                  <c:v>0.846126336825811</c:v>
                </c:pt>
                <c:pt idx="43">
                  <c:v>0.840367308433017</c:v>
                </c:pt>
                <c:pt idx="44">
                  <c:v>0.834790967351783</c:v>
                </c:pt>
                <c:pt idx="45">
                  <c:v>0.829431964054159</c:v>
                </c:pt>
                <c:pt idx="46">
                  <c:v>0.824319516831897</c:v>
                </c:pt>
                <c:pt idx="47">
                  <c:v>0.819477667514855</c:v>
                </c:pt>
                <c:pt idx="48">
                  <c:v>0.814925560938648</c:v>
                </c:pt>
                <c:pt idx="49">
                  <c:v>0.810677743209597</c:v>
                </c:pt>
                <c:pt idx="50">
                  <c:v>0.806744474121997</c:v>
                </c:pt>
                <c:pt idx="51">
                  <c:v>0.803132049403321</c:v>
                </c:pt>
                <c:pt idx="52">
                  <c:v>0.799843128793038</c:v>
                </c:pt>
                <c:pt idx="53">
                  <c:v>0.796877066296106</c:v>
                </c:pt>
                <c:pt idx="54">
                  <c:v>0.794230239289236</c:v>
                </c:pt>
                <c:pt idx="55">
                  <c:v>0.791896373493479</c:v>
                </c:pt>
                <c:pt idx="56">
                  <c:v>0.789866861157379</c:v>
                </c:pt>
                <c:pt idx="57">
                  <c:v>0.788131070118408</c:v>
                </c:pt>
                <c:pt idx="58">
                  <c:v>0.786676641724158</c:v>
                </c:pt>
                <c:pt idx="59">
                  <c:v>0.78548977589692</c:v>
                </c:pt>
                <c:pt idx="60">
                  <c:v>0.784555501914007</c:v>
                </c:pt>
                <c:pt idx="61">
                  <c:v>0.78385793375022</c:v>
                </c:pt>
                <c:pt idx="62">
                  <c:v>0.783380509086877</c:v>
                </c:pt>
                <c:pt idx="63">
                  <c:v>0.783106211333168</c:v>
                </c:pt>
                <c:pt idx="64">
                  <c:v>0.783017774229428</c:v>
                </c:pt>
                <c:pt idx="65">
                  <c:v>0.783097868808012</c:v>
                </c:pt>
                <c:pt idx="66">
                  <c:v>0.783329272675441</c:v>
                </c:pt>
                <c:pt idx="67">
                  <c:v>0.783695021749514</c:v>
                </c:pt>
                <c:pt idx="68">
                  <c:v>0.784178544737205</c:v>
                </c:pt>
                <c:pt idx="69">
                  <c:v>0.784763780773697</c:v>
                </c:pt>
                <c:pt idx="70">
                  <c:v>0.785435280760435</c:v>
                </c:pt>
                <c:pt idx="71">
                  <c:v>0.786178293040922</c:v>
                </c:pt>
                <c:pt idx="72">
                  <c:v>0.786978834138091</c:v>
                </c:pt>
                <c:pt idx="73">
                  <c:v>0.787823745346968</c:v>
                </c:pt>
                <c:pt idx="74">
                  <c:v>0.788700736031972</c:v>
                </c:pt>
                <c:pt idx="75">
                  <c:v>0.789598414520366</c:v>
                </c:pt>
                <c:pt idx="76">
                  <c:v>0.790506307513067</c:v>
                </c:pt>
                <c:pt idx="77">
                  <c:v>0.791414868952088</c:v>
                </c:pt>
                <c:pt idx="78">
                  <c:v>0.792315479291386</c:v>
                </c:pt>
                <c:pt idx="79">
                  <c:v>0.793200436115731</c:v>
                </c:pt>
                <c:pt idx="80">
                  <c:v>0.794062937041344</c:v>
                </c:pt>
                <c:pt idx="81">
                  <c:v>0.794897055813518</c:v>
                </c:pt>
                <c:pt idx="82">
                  <c:v>0.795697712491008</c:v>
                </c:pt>
                <c:pt idx="83">
                  <c:v>0.796460638575741</c:v>
                </c:pt>
                <c:pt idx="84">
                  <c:v>0.797182337910076</c:v>
                </c:pt>
                <c:pt idx="85">
                  <c:v>0.797860044123347</c:v>
                </c:pt>
                <c:pt idx="86">
                  <c:v>0.798491675365532</c:v>
                </c:pt>
                <c:pt idx="87">
                  <c:v>0.799075787019331</c:v>
                </c:pt>
                <c:pt idx="88">
                  <c:v>0.799611523033403</c:v>
                </c:pt>
                <c:pt idx="89">
                  <c:v>0.800098566469719</c:v>
                </c:pt>
                <c:pt idx="90">
                  <c:v>0.800537089807419</c:v>
                </c:pt>
                <c:pt idx="91">
                  <c:v>0.800927705494865</c:v>
                </c:pt>
                <c:pt idx="92">
                  <c:v>0.801271417191188</c:v>
                </c:pt>
                <c:pt idx="93">
                  <c:v>0.80156957208904</c:v>
                </c:pt>
                <c:pt idx="94">
                  <c:v>0.801823814661768</c:v>
                </c:pt>
                <c:pt idx="95">
                  <c:v>0.802036042131304</c:v>
                </c:pt>
                <c:pt idx="96">
                  <c:v>0.802208361907915</c:v>
                </c:pt>
                <c:pt idx="97">
                  <c:v>0.802343051209823</c:v>
                </c:pt>
                <c:pt idx="98">
                  <c:v>0.802442519029884</c:v>
                </c:pt>
                <c:pt idx="99">
                  <c:v>0.802509270578069</c:v>
                </c:pt>
                <c:pt idx="100">
                  <c:v>0.802545874292596</c:v>
                </c:pt>
                <c:pt idx="101">
                  <c:v>0.802554931479307</c:v>
                </c:pt>
                <c:pt idx="102">
                  <c:v>0.802539048608322</c:v>
                </c:pt>
                <c:pt idx="103">
                  <c:v>0.80250081226914</c:v>
                </c:pt>
                <c:pt idx="104">
                  <c:v>0.802442766760212</c:v>
                </c:pt>
                <c:pt idx="105">
                  <c:v>0.802367394266552</c:v>
                </c:pt>
                <c:pt idx="106">
                  <c:v>0.802277097559131</c:v>
                </c:pt>
                <c:pt idx="107">
                  <c:v>0.802174185132506</c:v>
                </c:pt>
                <c:pt idx="108">
                  <c:v>0.802060858682385</c:v>
                </c:pt>
                <c:pt idx="109">
                  <c:v>0.801939202812345</c:v>
                </c:pt>
                <c:pt idx="110">
                  <c:v>0.801811176848824</c:v>
                </c:pt>
                <c:pt idx="111">
                  <c:v>0.801678608635421</c:v>
                </c:pt>
                <c:pt idx="112">
                  <c:v>0.80154319017151</c:v>
                </c:pt>
                <c:pt idx="113">
                  <c:v>0.801406474956044</c:v>
                </c:pt>
                <c:pt idx="114">
                  <c:v>0.801269876894896</c:v>
                </c:pt>
                <c:pt idx="115">
                  <c:v>0.801134670629267</c:v>
                </c:pt>
                <c:pt idx="116">
                  <c:v>0.801001993143194</c:v>
                </c:pt>
                <c:pt idx="117">
                  <c:v>0.800872846510045</c:v>
                </c:pt>
                <c:pt idx="118">
                  <c:v>0.80074810164083</c:v>
                </c:pt>
                <c:pt idx="119">
                  <c:v>0.800628502901163</c:v>
                </c:pt>
                <c:pt idx="120">
                  <c:v>0.800514673468501</c:v>
                </c:pt>
                <c:pt idx="121">
                  <c:v>0.80040712130691</c:v>
                </c:pt>
                <c:pt idx="122">
                  <c:v>0.800306245642734</c:v>
                </c:pt>
                <c:pt idx="123">
                  <c:v>0.800212343831278</c:v>
                </c:pt>
                <c:pt idx="124">
                  <c:v>0.800125618511627</c:v>
                </c:pt>
                <c:pt idx="125">
                  <c:v>0.800046184954092</c:v>
                </c:pt>
                <c:pt idx="126">
                  <c:v>0.799974078512275</c:v>
                </c:pt>
                <c:pt idx="127">
                  <c:v>0.799909262099377</c:v>
                </c:pt>
                <c:pt idx="128">
                  <c:v>0.799851633615982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3.23'!$D$12</c:f>
              <c:strCache>
                <c:ptCount val="1"/>
                <c:pt idx="0">
                  <c:v>qa(k)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3.23'!$M$14:$M$142</c:f>
              <c:numCache>
                <c:formatCode>0.0000</c:formatCode>
                <c:ptCount val="129"/>
                <c:pt idx="0">
                  <c:v>0.141537823851672</c:v>
                </c:pt>
                <c:pt idx="1">
                  <c:v>0.160882943349059</c:v>
                </c:pt>
                <c:pt idx="2">
                  <c:v>0.180520309433398</c:v>
                </c:pt>
                <c:pt idx="3">
                  <c:v>0.200236476411392</c:v>
                </c:pt>
                <c:pt idx="4">
                  <c:v>0.219838113791949</c:v>
                </c:pt>
                <c:pt idx="5">
                  <c:v>0.239151860935593</c:v>
                </c:pt>
                <c:pt idx="6">
                  <c:v>0.258024007888173</c:v>
                </c:pt>
                <c:pt idx="7">
                  <c:v>0.276320022388477</c:v>
                </c:pt>
                <c:pt idx="8">
                  <c:v>0.293923942534356</c:v>
                </c:pt>
                <c:pt idx="9">
                  <c:v>0.310737653952843</c:v>
                </c:pt>
                <c:pt idx="10">
                  <c:v>0.326680069565652</c:v>
                </c:pt>
                <c:pt idx="11">
                  <c:v>0.341686229190684</c:v>
                </c:pt>
                <c:pt idx="12">
                  <c:v>0.35570633529026</c:v>
                </c:pt>
                <c:pt idx="13">
                  <c:v>0.368704740184122</c:v>
                </c:pt>
                <c:pt idx="14">
                  <c:v>0.380658899005436</c:v>
                </c:pt>
                <c:pt idx="15">
                  <c:v>0.391558301605298</c:v>
                </c:pt>
                <c:pt idx="16">
                  <c:v>0.401403395519109</c:v>
                </c:pt>
                <c:pt idx="17">
                  <c:v>0.410204511008606</c:v>
                </c:pt>
                <c:pt idx="18">
                  <c:v>0.417980798097625</c:v>
                </c:pt>
                <c:pt idx="19">
                  <c:v>0.424759184437539</c:v>
                </c:pt>
                <c:pt idx="20">
                  <c:v>0.430573361778829</c:v>
                </c:pt>
                <c:pt idx="21">
                  <c:v>0.435462807795998</c:v>
                </c:pt>
                <c:pt idx="22">
                  <c:v>0.439471849020886</c:v>
                </c:pt>
                <c:pt idx="23">
                  <c:v>0.442648769690019</c:v>
                </c:pt>
                <c:pt idx="24">
                  <c:v>0.445044970409795</c:v>
                </c:pt>
                <c:pt idx="25">
                  <c:v>0.446714179692733</c:v>
                </c:pt>
                <c:pt idx="26">
                  <c:v>0.447711720621951</c:v>
                </c:pt>
                <c:pt idx="27">
                  <c:v>0.448093834161367</c:v>
                </c:pt>
                <c:pt idx="28">
                  <c:v>0.447917059947559</c:v>
                </c:pt>
                <c:pt idx="29">
                  <c:v>0.447237674776311</c:v>
                </c:pt>
                <c:pt idx="30">
                  <c:v>0.446111188432849</c:v>
                </c:pt>
                <c:pt idx="31">
                  <c:v>0.444591896009196</c:v>
                </c:pt>
                <c:pt idx="32">
                  <c:v>0.442732485403915</c:v>
                </c:pt>
                <c:pt idx="33">
                  <c:v>0.440583698307464</c:v>
                </c:pt>
                <c:pt idx="34">
                  <c:v>0.438194042638621</c:v>
                </c:pt>
                <c:pt idx="35">
                  <c:v>0.43560955411182</c:v>
                </c:pt>
                <c:pt idx="36">
                  <c:v>0.432873604379372</c:v>
                </c:pt>
                <c:pt idx="37">
                  <c:v>0.430026753003831</c:v>
                </c:pt>
                <c:pt idx="38">
                  <c:v>0.427106640371268</c:v>
                </c:pt>
                <c:pt idx="39">
                  <c:v>0.424147918553103</c:v>
                </c:pt>
                <c:pt idx="40">
                  <c:v>0.421182217059251</c:v>
                </c:pt>
                <c:pt idx="41">
                  <c:v>0.41823814039556</c:v>
                </c:pt>
                <c:pt idx="42">
                  <c:v>0.415341294340752</c:v>
                </c:pt>
                <c:pt idx="43">
                  <c:v>0.412514337889093</c:v>
                </c:pt>
                <c:pt idx="44">
                  <c:v>0.409777057861793</c:v>
                </c:pt>
                <c:pt idx="45">
                  <c:v>0.407146463269547</c:v>
                </c:pt>
                <c:pt idx="46">
                  <c:v>0.404636896607777</c:v>
                </c:pt>
                <c:pt idx="47">
                  <c:v>0.40226015938212</c:v>
                </c:pt>
                <c:pt idx="48">
                  <c:v>0.400025649291781</c:v>
                </c:pt>
                <c:pt idx="49">
                  <c:v>0.397940506640004</c:v>
                </c:pt>
                <c:pt idx="50">
                  <c:v>0.396009767691536</c:v>
                </c:pt>
                <c:pt idx="51">
                  <c:v>0.394236522854373</c:v>
                </c:pt>
                <c:pt idx="52">
                  <c:v>0.392622077725076</c:v>
                </c:pt>
                <c:pt idx="53">
                  <c:v>0.391166115201568</c:v>
                </c:pt>
                <c:pt idx="54">
                  <c:v>0.389866857032801</c:v>
                </c:pt>
                <c:pt idx="55">
                  <c:v>0.388721223339299</c:v>
                </c:pt>
                <c:pt idx="56">
                  <c:v>0.387724988800945</c:v>
                </c:pt>
                <c:pt idx="57">
                  <c:v>0.386872934367164</c:v>
                </c:pt>
                <c:pt idx="58">
                  <c:v>0.386158993498642</c:v>
                </c:pt>
                <c:pt idx="59">
                  <c:v>0.385576392098071</c:v>
                </c:pt>
                <c:pt idx="60">
                  <c:v>0.38511778142914</c:v>
                </c:pt>
                <c:pt idx="61">
                  <c:v>0.384775363457463</c:v>
                </c:pt>
                <c:pt idx="62">
                  <c:v>0.38454100817387</c:v>
                </c:pt>
                <c:pt idx="63">
                  <c:v>0.384406362578878</c:v>
                </c:pt>
                <c:pt idx="64">
                  <c:v>0.384362951117094</c:v>
                </c:pt>
                <c:pt idx="65">
                  <c:v>0.384402267451418</c:v>
                </c:pt>
                <c:pt idx="66">
                  <c:v>0.384515857559219</c:v>
                </c:pt>
                <c:pt idx="67">
                  <c:v>0.38469539421612</c:v>
                </c:pt>
                <c:pt idx="68">
                  <c:v>0.384932743007678</c:v>
                </c:pt>
                <c:pt idx="69">
                  <c:v>0.385220020075312</c:v>
                </c:pt>
                <c:pt idx="70">
                  <c:v>0.385549641860503</c:v>
                </c:pt>
                <c:pt idx="71">
                  <c:v>0.385914367160801</c:v>
                </c:pt>
                <c:pt idx="72">
                  <c:v>0.386307331852951</c:v>
                </c:pt>
                <c:pt idx="73">
                  <c:v>0.386722076672755</c:v>
                </c:pt>
                <c:pt idx="74">
                  <c:v>0.387152568468579</c:v>
                </c:pt>
                <c:pt idx="75">
                  <c:v>0.387593215366145</c:v>
                </c:pt>
                <c:pt idx="76">
                  <c:v>0.388038876296788</c:v>
                </c:pt>
                <c:pt idx="77">
                  <c:v>0.388484865350251</c:v>
                </c:pt>
                <c:pt idx="78">
                  <c:v>0.388926951416765</c:v>
                </c:pt>
                <c:pt idx="79">
                  <c:v>0.389361353582094</c:v>
                </c:pt>
                <c:pt idx="80">
                  <c:v>0.389784732733909</c:v>
                </c:pt>
                <c:pt idx="81">
                  <c:v>0.390194179828735</c:v>
                </c:pt>
                <c:pt idx="82">
                  <c:v>0.390587201256243</c:v>
                </c:pt>
                <c:pt idx="83">
                  <c:v>0.390961701722341</c:v>
                </c:pt>
                <c:pt idx="84">
                  <c:v>0.391315965054661</c:v>
                </c:pt>
                <c:pt idx="85">
                  <c:v>0.391648633314177</c:v>
                </c:pt>
                <c:pt idx="86">
                  <c:v>0.39195868457515</c:v>
                </c:pt>
                <c:pt idx="87">
                  <c:v>0.392245409712721</c:v>
                </c:pt>
                <c:pt idx="88">
                  <c:v>0.39250838851367</c:v>
                </c:pt>
                <c:pt idx="89">
                  <c:v>0.392747465401405</c:v>
                </c:pt>
                <c:pt idx="90">
                  <c:v>0.392962725041428</c:v>
                </c:pt>
                <c:pt idx="91">
                  <c:v>0.393154468068624</c:v>
                </c:pt>
                <c:pt idx="92">
                  <c:v>0.393323187153018</c:v>
                </c:pt>
                <c:pt idx="93">
                  <c:v>0.393469543596257</c:v>
                </c:pt>
                <c:pt idx="94">
                  <c:v>0.393594344627305</c:v>
                </c:pt>
                <c:pt idx="95">
                  <c:v>0.393698521542803</c:v>
                </c:pt>
                <c:pt idx="96">
                  <c:v>0.393783108815345</c:v>
                </c:pt>
                <c:pt idx="97">
                  <c:v>0.393849224271812</c:v>
                </c:pt>
                <c:pt idx="98">
                  <c:v>0.393898050423808</c:v>
                </c:pt>
                <c:pt idx="99">
                  <c:v>0.393930817013401</c:v>
                </c:pt>
                <c:pt idx="100">
                  <c:v>0.393948784819753</c:v>
                </c:pt>
                <c:pt idx="101">
                  <c:v>0.393953230755883</c:v>
                </c:pt>
                <c:pt idx="102">
                  <c:v>0.39394543426982</c:v>
                </c:pt>
                <c:pt idx="103">
                  <c:v>0.393926665050715</c:v>
                </c:pt>
                <c:pt idx="104">
                  <c:v>0.393898172028148</c:v>
                </c:pt>
                <c:pt idx="105">
                  <c:v>0.393861173641841</c:v>
                </c:pt>
                <c:pt idx="106">
                  <c:v>0.393816849349235</c:v>
                </c:pt>
                <c:pt idx="107">
                  <c:v>0.393766332329947</c:v>
                </c:pt>
                <c:pt idx="108">
                  <c:v>0.393710703338828</c:v>
                </c:pt>
                <c:pt idx="109">
                  <c:v>0.393650985653268</c:v>
                </c:pt>
                <c:pt idx="110">
                  <c:v>0.393588141055383</c:v>
                </c:pt>
                <c:pt idx="111">
                  <c:v>0.393523066785801</c:v>
                </c:pt>
                <c:pt idx="112">
                  <c:v>0.393456593402772</c:v>
                </c:pt>
                <c:pt idx="113">
                  <c:v>0.393389483478313</c:v>
                </c:pt>
                <c:pt idx="114">
                  <c:v>0.393322431061844</c:v>
                </c:pt>
                <c:pt idx="115">
                  <c:v>0.393256061841404</c:v>
                </c:pt>
                <c:pt idx="116">
                  <c:v>0.393190933932725</c:v>
                </c:pt>
                <c:pt idx="117">
                  <c:v>0.393127539227422</c:v>
                </c:pt>
                <c:pt idx="118">
                  <c:v>0.393066305232938</c:v>
                </c:pt>
                <c:pt idx="119">
                  <c:v>0.393007597338889</c:v>
                </c:pt>
                <c:pt idx="120">
                  <c:v>0.392951721446793</c:v>
                </c:pt>
                <c:pt idx="121">
                  <c:v>0.392898926902928</c:v>
                </c:pt>
                <c:pt idx="122">
                  <c:v>0.392849409677069</c:v>
                </c:pt>
                <c:pt idx="123">
                  <c:v>0.392803315733158</c:v>
                </c:pt>
                <c:pt idx="124">
                  <c:v>0.392760744541425</c:v>
                </c:pt>
                <c:pt idx="125">
                  <c:v>0.39272175268505</c:v>
                </c:pt>
                <c:pt idx="126">
                  <c:v>0.392686357518192</c:v>
                </c:pt>
                <c:pt idx="127">
                  <c:v>0.392654540835912</c:v>
                </c:pt>
                <c:pt idx="128">
                  <c:v>0.392626252520276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'Aufgabe 3.23'!$N$12</c:f>
              <c:strCache>
                <c:ptCount val="1"/>
                <c:pt idx="0">
                  <c:v>Σe(k)</c:v>
                </c:pt>
              </c:strCache>
            </c:strRef>
          </c:tx>
          <c:val>
            <c:numRef>
              <c:f>'Aufgabe 3.23'!$N$14:$N$142</c:f>
              <c:numCache>
                <c:formatCode>0.0000</c:formatCode>
                <c:ptCount val="129"/>
                <c:pt idx="0">
                  <c:v>0.511661512954067</c:v>
                </c:pt>
                <c:pt idx="1">
                  <c:v>0.983913472081412</c:v>
                </c:pt>
                <c:pt idx="2">
                  <c:v>1.416160517523924</c:v>
                </c:pt>
                <c:pt idx="3">
                  <c:v>1.808242117419261</c:v>
                </c:pt>
                <c:pt idx="4">
                  <c:v>2.160391589547423</c:v>
                </c:pt>
                <c:pt idx="5">
                  <c:v>2.473195419083102</c:v>
                </c:pt>
                <c:pt idx="6">
                  <c:v>2.747553226548256</c:v>
                </c:pt>
                <c:pt idx="7">
                  <c:v>2.984638699336873</c:v>
                </c:pt>
                <c:pt idx="8">
                  <c:v>3.185861760490141</c:v>
                </c:pt>
                <c:pt idx="9">
                  <c:v>3.352832210008556</c:v>
                </c:pt>
                <c:pt idx="10">
                  <c:v>3.487325037132042</c:v>
                </c:pt>
                <c:pt idx="11">
                  <c:v>3.591247566896808</c:v>
                </c:pt>
                <c:pt idx="12">
                  <c:v>3.666608571049795</c:v>
                </c:pt>
                <c:pt idx="13">
                  <c:v>3.715489442195829</c:v>
                </c:pt>
                <c:pt idx="14">
                  <c:v>3.740017500965318</c:v>
                </c:pt>
                <c:pt idx="15">
                  <c:v>3.742341479088194</c:v>
                </c:pt>
                <c:pt idx="16">
                  <c:v>3.724609196582756</c:v>
                </c:pt>
                <c:pt idx="17">
                  <c:v>3.688947428830904</c:v>
                </c:pt>
                <c:pt idx="18">
                  <c:v>3.637443939106328</c:v>
                </c:pt>
                <c:pt idx="19">
                  <c:v>3.572131634121799</c:v>
                </c:pt>
                <c:pt idx="20">
                  <c:v>3.494974784319616</c:v>
                </c:pt>
                <c:pt idx="21">
                  <c:v>3.40785723688398</c:v>
                </c:pt>
                <c:pt idx="22">
                  <c:v>3.312572537729943</c:v>
                </c:pt>
                <c:pt idx="23">
                  <c:v>3.210815868933623</c:v>
                </c:pt>
                <c:pt idx="24">
                  <c:v>3.104177700115638</c:v>
                </c:pt>
                <c:pt idx="25">
                  <c:v>2.994139046069691</c:v>
                </c:pt>
                <c:pt idx="26">
                  <c:v>2.882068218330029</c:v>
                </c:pt>
                <c:pt idx="27">
                  <c:v>2.769218955280026</c:v>
                </c:pt>
                <c:pt idx="28">
                  <c:v>2.656729813701238</c:v>
                </c:pt>
                <c:pt idx="29">
                  <c:v>2.545624704228273</c:v>
                </c:pt>
                <c:pt idx="30">
                  <c:v>2.436814453889868</c:v>
                </c:pt>
                <c:pt idx="31">
                  <c:v>2.331099280661561</c:v>
                </c:pt>
                <c:pt idx="32">
                  <c:v>2.229172067613324</c:v>
                </c:pt>
                <c:pt idx="33">
                  <c:v>2.131622327692157</c:v>
                </c:pt>
                <c:pt idx="34">
                  <c:v>2.038940754324384</c:v>
                </c:pt>
                <c:pt idx="35">
                  <c:v>1.951524257748991</c:v>
                </c:pt>
                <c:pt idx="36">
                  <c:v>1.869681392200414</c:v>
                </c:pt>
                <c:pt idx="37">
                  <c:v>1.793638084650753</c:v>
                </c:pt>
                <c:pt idx="38">
                  <c:v>1.723543581707268</c:v>
                </c:pt>
                <c:pt idx="39">
                  <c:v>1.659476537356996</c:v>
                </c:pt>
                <c:pt idx="40">
                  <c:v>1.601451170478489</c:v>
                </c:pt>
                <c:pt idx="41">
                  <c:v>1.549423427329492</c:v>
                </c:pt>
                <c:pt idx="42">
                  <c:v>1.503297090503681</c:v>
                </c:pt>
                <c:pt idx="43">
                  <c:v>1.462929782070664</c:v>
                </c:pt>
                <c:pt idx="44">
                  <c:v>1.428138814718881</c:v>
                </c:pt>
                <c:pt idx="45">
                  <c:v>1.398706850664722</c:v>
                </c:pt>
                <c:pt idx="46">
                  <c:v>1.374387333832825</c:v>
                </c:pt>
                <c:pt idx="47">
                  <c:v>1.35490966631797</c:v>
                </c:pt>
                <c:pt idx="48">
                  <c:v>1.339984105379322</c:v>
                </c:pt>
                <c:pt idx="49">
                  <c:v>1.329306362169725</c:v>
                </c:pt>
                <c:pt idx="50">
                  <c:v>1.322561888047728</c:v>
                </c:pt>
                <c:pt idx="51">
                  <c:v>1.319429838644407</c:v>
                </c:pt>
                <c:pt idx="52">
                  <c:v>1.319586709851368</c:v>
                </c:pt>
                <c:pt idx="53">
                  <c:v>1.322709643555263</c:v>
                </c:pt>
                <c:pt idx="54">
                  <c:v>1.328479404266027</c:v>
                </c:pt>
                <c:pt idx="55">
                  <c:v>1.336583030772548</c:v>
                </c:pt>
                <c:pt idx="56">
                  <c:v>1.34671616961517</c:v>
                </c:pt>
                <c:pt idx="57">
                  <c:v>1.358585099496762</c:v>
                </c:pt>
                <c:pt idx="58">
                  <c:v>1.371908457772603</c:v>
                </c:pt>
                <c:pt idx="59">
                  <c:v>1.386418681875684</c:v>
                </c:pt>
                <c:pt idx="60">
                  <c:v>1.401863179961677</c:v>
                </c:pt>
                <c:pt idx="61">
                  <c:v>1.418005246211457</c:v>
                </c:pt>
                <c:pt idx="62">
                  <c:v>1.434624737124579</c:v>
                </c:pt>
                <c:pt idx="63">
                  <c:v>1.451518525791411</c:v>
                </c:pt>
                <c:pt idx="64">
                  <c:v>1.468500751561983</c:v>
                </c:pt>
                <c:pt idx="65">
                  <c:v>1.485402882753971</c:v>
                </c:pt>
                <c:pt idx="66">
                  <c:v>1.50207361007853</c:v>
                </c:pt>
                <c:pt idx="67">
                  <c:v>1.518378588329016</c:v>
                </c:pt>
                <c:pt idx="68">
                  <c:v>1.534200043591811</c:v>
                </c:pt>
                <c:pt idx="69">
                  <c:v>1.549436262818114</c:v>
                </c:pt>
                <c:pt idx="70">
                  <c:v>1.564000982057679</c:v>
                </c:pt>
                <c:pt idx="71">
                  <c:v>1.577822689016757</c:v>
                </c:pt>
                <c:pt idx="72">
                  <c:v>1.590843854878666</c:v>
                </c:pt>
                <c:pt idx="73">
                  <c:v>1.603020109531698</c:v>
                </c:pt>
                <c:pt idx="74">
                  <c:v>1.614319373499725</c:v>
                </c:pt>
                <c:pt idx="75">
                  <c:v>1.62472095897936</c:v>
                </c:pt>
                <c:pt idx="76">
                  <c:v>1.634214651466293</c:v>
                </c:pt>
                <c:pt idx="77">
                  <c:v>1.642799782514205</c:v>
                </c:pt>
                <c:pt idx="78">
                  <c:v>1.650484303222819</c:v>
                </c:pt>
                <c:pt idx="79">
                  <c:v>1.657283867107088</c:v>
                </c:pt>
                <c:pt idx="80">
                  <c:v>1.663220930065744</c:v>
                </c:pt>
                <c:pt idx="81">
                  <c:v>1.668323874252226</c:v>
                </c:pt>
                <c:pt idx="82">
                  <c:v>1.672626161761218</c:v>
                </c:pt>
                <c:pt idx="83">
                  <c:v>1.676165523185477</c:v>
                </c:pt>
                <c:pt idx="84">
                  <c:v>1.678983185275401</c:v>
                </c:pt>
                <c:pt idx="85">
                  <c:v>1.681123141152054</c:v>
                </c:pt>
                <c:pt idx="86">
                  <c:v>1.682631465786522</c:v>
                </c:pt>
                <c:pt idx="87">
                  <c:v>1.68355567876719</c:v>
                </c:pt>
                <c:pt idx="88">
                  <c:v>1.683944155733787</c:v>
                </c:pt>
                <c:pt idx="89">
                  <c:v>1.683845589264068</c:v>
                </c:pt>
                <c:pt idx="90">
                  <c:v>1.68330849945665</c:v>
                </c:pt>
                <c:pt idx="91">
                  <c:v>1.682380793961784</c:v>
                </c:pt>
                <c:pt idx="92">
                  <c:v>1.681109376770597</c:v>
                </c:pt>
                <c:pt idx="93">
                  <c:v>1.679539804681557</c:v>
                </c:pt>
                <c:pt idx="94">
                  <c:v>1.67771599001979</c:v>
                </c:pt>
                <c:pt idx="95">
                  <c:v>1.675679947888485</c:v>
                </c:pt>
                <c:pt idx="96">
                  <c:v>1.67347158598057</c:v>
                </c:pt>
                <c:pt idx="97">
                  <c:v>1.671128534770747</c:v>
                </c:pt>
                <c:pt idx="98">
                  <c:v>1.668686015740863</c:v>
                </c:pt>
                <c:pt idx="99">
                  <c:v>1.666176745162794</c:v>
                </c:pt>
                <c:pt idx="100">
                  <c:v>1.663630870870198</c:v>
                </c:pt>
                <c:pt idx="101">
                  <c:v>1.661075939390891</c:v>
                </c:pt>
                <c:pt idx="102">
                  <c:v>1.658536890782568</c:v>
                </c:pt>
                <c:pt idx="103">
                  <c:v>1.656036078513428</c:v>
                </c:pt>
                <c:pt idx="104">
                  <c:v>1.653593311753216</c:v>
                </c:pt>
                <c:pt idx="105">
                  <c:v>1.651225917486664</c:v>
                </c:pt>
                <c:pt idx="106">
                  <c:v>1.648948819927533</c:v>
                </c:pt>
                <c:pt idx="107">
                  <c:v>1.646774634795027</c:v>
                </c:pt>
                <c:pt idx="108">
                  <c:v>1.644713776112642</c:v>
                </c:pt>
                <c:pt idx="109">
                  <c:v>1.642774573300297</c:v>
                </c:pt>
                <c:pt idx="110">
                  <c:v>1.640963396451473</c:v>
                </c:pt>
                <c:pt idx="111">
                  <c:v>1.639284787816052</c:v>
                </c:pt>
                <c:pt idx="112">
                  <c:v>1.637741597644542</c:v>
                </c:pt>
                <c:pt idx="113">
                  <c:v>1.636335122688498</c:v>
                </c:pt>
                <c:pt idx="114">
                  <c:v>1.635065245793602</c:v>
                </c:pt>
                <c:pt idx="115">
                  <c:v>1.633930575164335</c:v>
                </c:pt>
                <c:pt idx="116">
                  <c:v>1.63292858202114</c:v>
                </c:pt>
                <c:pt idx="117">
                  <c:v>1.632055735511096</c:v>
                </c:pt>
                <c:pt idx="118">
                  <c:v>1.631307633870266</c:v>
                </c:pt>
                <c:pt idx="119">
                  <c:v>1.630679130969103</c:v>
                </c:pt>
                <c:pt idx="120">
                  <c:v>1.630164457500602</c:v>
                </c:pt>
                <c:pt idx="121">
                  <c:v>1.629757336193692</c:v>
                </c:pt>
                <c:pt idx="122">
                  <c:v>1.629451090550959</c:v>
                </c:pt>
                <c:pt idx="123">
                  <c:v>1.629238746719681</c:v>
                </c:pt>
                <c:pt idx="124">
                  <c:v>1.629113128208054</c:v>
                </c:pt>
                <c:pt idx="125">
                  <c:v>1.629066943253961</c:v>
                </c:pt>
                <c:pt idx="126">
                  <c:v>1.629092864741686</c:v>
                </c:pt>
                <c:pt idx="127">
                  <c:v>1.629183602642309</c:v>
                </c:pt>
                <c:pt idx="128">
                  <c:v>1.629331969026327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576536"/>
        <c:axId val="2064579688"/>
      </c:lineChart>
      <c:catAx>
        <c:axId val="2064576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4579688"/>
        <c:crosses val="autoZero"/>
        <c:auto val="1"/>
        <c:lblAlgn val="ctr"/>
        <c:lblOffset val="100"/>
        <c:noMultiLvlLbl val="0"/>
      </c:catAx>
      <c:valAx>
        <c:axId val="206457968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06457653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3.4'!$E$6</c:f>
              <c:strCache>
                <c:ptCount val="1"/>
                <c:pt idx="0">
                  <c:v>Energie [Ws]</c:v>
                </c:pt>
              </c:strCache>
            </c:strRef>
          </c:tx>
          <c:val>
            <c:numRef>
              <c:f>'Aufgabe 3.4'!$E$8:$E$72</c:f>
              <c:numCache>
                <c:formatCode>0.000000</c:formatCode>
                <c:ptCount val="65"/>
                <c:pt idx="0">
                  <c:v>4.13223140495868E-6</c:v>
                </c:pt>
                <c:pt idx="1">
                  <c:v>3.41506727682535E-6</c:v>
                </c:pt>
                <c:pt idx="2">
                  <c:v>2.82236965026889E-6</c:v>
                </c:pt>
                <c:pt idx="3">
                  <c:v>2.33253690104867E-6</c:v>
                </c:pt>
                <c:pt idx="4">
                  <c:v>1.92771644714766E-6</c:v>
                </c:pt>
                <c:pt idx="5">
                  <c:v>1.59315408855179E-6</c:v>
                </c:pt>
                <c:pt idx="6">
                  <c:v>1.3166562715304E-6</c:v>
                </c:pt>
                <c:pt idx="7">
                  <c:v>1.08814567895075E-6</c:v>
                </c:pt>
                <c:pt idx="8">
                  <c:v>8.99293949546071E-7</c:v>
                </c:pt>
                <c:pt idx="9">
                  <c:v>7.4321814012072E-7</c:v>
                </c:pt>
                <c:pt idx="10">
                  <c:v>6.14229867868364E-7</c:v>
                </c:pt>
                <c:pt idx="11">
                  <c:v>5.07627989973854E-7</c:v>
                </c:pt>
                <c:pt idx="12">
                  <c:v>4.19527264441202E-7</c:v>
                </c:pt>
                <c:pt idx="13">
                  <c:v>3.46716747472068E-7</c:v>
                </c:pt>
                <c:pt idx="14">
                  <c:v>2.86542766505841E-7</c:v>
                </c:pt>
                <c:pt idx="15">
                  <c:v>2.36812203723836E-7</c:v>
                </c:pt>
                <c:pt idx="16">
                  <c:v>1.95712565061021E-7</c:v>
                </c:pt>
                <c:pt idx="17">
                  <c:v>1.61745921538034E-7</c:v>
                </c:pt>
                <c:pt idx="18">
                  <c:v>1.33674315320689E-7</c:v>
                </c:pt>
                <c:pt idx="19">
                  <c:v>1.104746407609E-7</c:v>
                </c:pt>
                <c:pt idx="20">
                  <c:v>9.13013560007441E-8</c:v>
                </c:pt>
                <c:pt idx="21">
                  <c:v>7.54556661163175E-8</c:v>
                </c:pt>
                <c:pt idx="22">
                  <c:v>6.23600546415847E-8</c:v>
                </c:pt>
                <c:pt idx="23">
                  <c:v>5.15372352409791E-8</c:v>
                </c:pt>
                <c:pt idx="24">
                  <c:v>4.25927563975034E-8</c:v>
                </c:pt>
                <c:pt idx="25">
                  <c:v>3.52006251219036E-8</c:v>
                </c:pt>
                <c:pt idx="26">
                  <c:v>2.90914257205815E-8</c:v>
                </c:pt>
                <c:pt idx="27">
                  <c:v>2.40425005955219E-8</c:v>
                </c:pt>
                <c:pt idx="28">
                  <c:v>1.98698352029107E-8</c:v>
                </c:pt>
                <c:pt idx="29">
                  <c:v>1.64213514073642E-8</c:v>
                </c:pt>
                <c:pt idx="30">
                  <c:v>1.35713647994745E-8</c:v>
                </c:pt>
                <c:pt idx="31">
                  <c:v>1.12160039665079E-8</c:v>
                </c:pt>
                <c:pt idx="32">
                  <c:v>9.26942476570901E-9</c:v>
                </c:pt>
                <c:pt idx="33">
                  <c:v>7.6606816245529E-9</c:v>
                </c:pt>
                <c:pt idx="34">
                  <c:v>6.33114183847347E-9</c:v>
                </c:pt>
                <c:pt idx="35">
                  <c:v>5.23234862683758E-9</c:v>
                </c:pt>
                <c:pt idx="36">
                  <c:v>4.32425506350214E-9</c:v>
                </c:pt>
                <c:pt idx="37">
                  <c:v>3.57376451529102E-9</c:v>
                </c:pt>
                <c:pt idx="38">
                  <c:v>2.9535243928025E-9</c:v>
                </c:pt>
                <c:pt idx="39">
                  <c:v>2.44092925025E-9</c:v>
                </c:pt>
                <c:pt idx="40">
                  <c:v>2.01729690103306E-9</c:v>
                </c:pt>
                <c:pt idx="41">
                  <c:v>1.66718752151492E-9</c:v>
                </c:pt>
                <c:pt idx="42">
                  <c:v>1.37784092687184E-9</c:v>
                </c:pt>
                <c:pt idx="43">
                  <c:v>1.13871150981144E-9</c:v>
                </c:pt>
                <c:pt idx="44">
                  <c:v>9.41083892406146E-10</c:v>
                </c:pt>
                <c:pt idx="45">
                  <c:v>7.77755282980286E-10</c:v>
                </c:pt>
                <c:pt idx="46">
                  <c:v>6.42772961140732E-10</c:v>
                </c:pt>
                <c:pt idx="47">
                  <c:v>5.31217323256804E-10</c:v>
                </c:pt>
                <c:pt idx="48">
                  <c:v>4.3902258120397E-10</c:v>
                </c:pt>
                <c:pt idx="49">
                  <c:v>3.62828579507413E-10</c:v>
                </c:pt>
                <c:pt idx="50">
                  <c:v>2.99858330171416E-10</c:v>
                </c:pt>
                <c:pt idx="51">
                  <c:v>2.47816801794559E-10</c:v>
                </c:pt>
                <c:pt idx="52">
                  <c:v>2.04807274210379E-10</c:v>
                </c:pt>
                <c:pt idx="53">
                  <c:v>1.69262210091222E-10</c:v>
                </c:pt>
                <c:pt idx="54">
                  <c:v>1.39886124042333E-10</c:v>
                </c:pt>
                <c:pt idx="55">
                  <c:v>1.15608366977134E-10</c:v>
                </c:pt>
                <c:pt idx="56">
                  <c:v>9.55441049397805E-11</c:v>
                </c:pt>
                <c:pt idx="57">
                  <c:v>7.89620701981657E-11</c:v>
                </c:pt>
                <c:pt idx="58">
                  <c:v>6.52579092546824E-11</c:v>
                </c:pt>
                <c:pt idx="59">
                  <c:v>5.39321564088285E-11</c:v>
                </c:pt>
                <c:pt idx="60">
                  <c:v>4.4572030089941E-11</c:v>
                </c:pt>
                <c:pt idx="61">
                  <c:v>3.68363885040834E-11</c:v>
                </c:pt>
                <c:pt idx="62">
                  <c:v>3.04432962843664E-11</c:v>
                </c:pt>
                <c:pt idx="63">
                  <c:v>2.51597489953442E-11</c:v>
                </c:pt>
                <c:pt idx="64">
                  <c:v>2.07931809878877E-11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399224"/>
        <c:axId val="2064402040"/>
      </c:lineChart>
      <c:catAx>
        <c:axId val="206439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4402040"/>
        <c:crosses val="autoZero"/>
        <c:auto val="1"/>
        <c:lblAlgn val="ctr"/>
        <c:lblOffset val="100"/>
        <c:noMultiLvlLbl val="0"/>
      </c:catAx>
      <c:valAx>
        <c:axId val="2064402040"/>
        <c:scaling>
          <c:orientation val="minMax"/>
        </c:scaling>
        <c:delete val="0"/>
        <c:axPos val="l"/>
        <c:majorGridlines/>
        <c:numFmt formatCode="0.000000" sourceLinked="1"/>
        <c:majorTickMark val="out"/>
        <c:minorTickMark val="none"/>
        <c:tickLblPos val="nextTo"/>
        <c:crossAx val="2064399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3.9'!$B$6</c:f>
              <c:strCache>
                <c:ptCount val="1"/>
                <c:pt idx="0">
                  <c:v>x1(k)</c:v>
                </c:pt>
              </c:strCache>
            </c:strRef>
          </c:tx>
          <c:val>
            <c:numRef>
              <c:f>'Aufgabe 3.9'!$B$7:$B$134</c:f>
              <c:numCache>
                <c:formatCode>0.000</c:formatCode>
                <c:ptCount val="128"/>
                <c:pt idx="0">
                  <c:v>1.0</c:v>
                </c:pt>
                <c:pt idx="1">
                  <c:v>0.997506234413965</c:v>
                </c:pt>
                <c:pt idx="2">
                  <c:v>0.992531140975492</c:v>
                </c:pt>
                <c:pt idx="3">
                  <c:v>0.985093314251389</c:v>
                </c:pt>
                <c:pt idx="4">
                  <c:v>0.975217443917494</c:v>
                </c:pt>
                <c:pt idx="5">
                  <c:v>0.962934237988626</c:v>
                </c:pt>
                <c:pt idx="6">
                  <c:v>0.94828033123168</c:v>
                </c:pt>
                <c:pt idx="7">
                  <c:v>0.931298179027165</c:v>
                </c:pt>
                <c:pt idx="8">
                  <c:v>0.9120359369802</c:v>
                </c:pt>
                <c:pt idx="9">
                  <c:v>0.890547326616694</c:v>
                </c:pt>
                <c:pt idx="10">
                  <c:v>0.866891487534351</c:v>
                </c:pt>
                <c:pt idx="11">
                  <c:v>0.841132816410981</c:v>
                </c:pt>
                <c:pt idx="12">
                  <c:v>0.81334079330435</c:v>
                </c:pt>
                <c:pt idx="13">
                  <c:v>0.783589795708448</c:v>
                </c:pt>
                <c:pt idx="14">
                  <c:v>0.751958900860395</c:v>
                </c:pt>
                <c:pt idx="15">
                  <c:v>0.718531676820291</c:v>
                </c:pt>
                <c:pt idx="16">
                  <c:v>0.683395962873005</c:v>
                </c:pt>
                <c:pt idx="17">
                  <c:v>0.646643639826153</c:v>
                </c:pt>
                <c:pt idx="18">
                  <c:v>0.608370390802296</c:v>
                </c:pt>
                <c:pt idx="19">
                  <c:v>0.568675453145574</c:v>
                </c:pt>
                <c:pt idx="20">
                  <c:v>0.527661362083644</c:v>
                </c:pt>
                <c:pt idx="21">
                  <c:v>0.485433686804702</c:v>
                </c:pt>
                <c:pt idx="22">
                  <c:v>0.442100759626693</c:v>
                </c:pt>
                <c:pt idx="23">
                  <c:v>0.397773398951306</c:v>
                </c:pt>
                <c:pt idx="24">
                  <c:v>0.352564626709145</c:v>
                </c:pt>
                <c:pt idx="25">
                  <c:v>0.306589381014449</c:v>
                </c:pt>
                <c:pt idx="26">
                  <c:v>0.259964224757858</c:v>
                </c:pt>
                <c:pt idx="27">
                  <c:v>0.212807050874082</c:v>
                </c:pt>
                <c:pt idx="28">
                  <c:v>0.165236785027737</c:v>
                </c:pt>
                <c:pt idx="29">
                  <c:v>0.117373086465228</c:v>
                </c:pt>
                <c:pt idx="30">
                  <c:v>0.0693360477832617</c:v>
                </c:pt>
                <c:pt idx="31">
                  <c:v>0.0212458943653816</c:v>
                </c:pt>
                <c:pt idx="32">
                  <c:v>-0.0267773157630908</c:v>
                </c:pt>
                <c:pt idx="33">
                  <c:v>-0.0746139909142775</c:v>
                </c:pt>
                <c:pt idx="34">
                  <c:v>-0.122145302808443</c:v>
                </c:pt>
                <c:pt idx="35">
                  <c:v>-0.169253481000108</c:v>
                </c:pt>
                <c:pt idx="36">
                  <c:v>-0.215822103931944</c:v>
                </c:pt>
                <c:pt idx="37">
                  <c:v>-0.261736385899032</c:v>
                </c:pt>
                <c:pt idx="38">
                  <c:v>-0.306883459218074</c:v>
                </c:pt>
                <c:pt idx="39">
                  <c:v>-0.351152650909842</c:v>
                </c:pt>
                <c:pt idx="40">
                  <c:v>-0.394435753218564</c:v>
                </c:pt>
                <c:pt idx="41">
                  <c:v>-0.436627287309013</c:v>
                </c:pt>
                <c:pt idx="42">
                  <c:v>-0.477624759500711</c:v>
                </c:pt>
                <c:pt idx="43">
                  <c:v>-0.517328909418861</c:v>
                </c:pt>
                <c:pt idx="44">
                  <c:v>-0.555643949463353</c:v>
                </c:pt>
                <c:pt idx="45">
                  <c:v>-0.592477795020294</c:v>
                </c:pt>
                <c:pt idx="46">
                  <c:v>-0.627742284865072</c:v>
                </c:pt>
                <c:pt idx="47">
                  <c:v>-0.661353391231771</c:v>
                </c:pt>
                <c:pt idx="48">
                  <c:v>-0.693231419050843</c:v>
                </c:pt>
                <c:pt idx="49">
                  <c:v>-0.723301193885202</c:v>
                </c:pt>
                <c:pt idx="50">
                  <c:v>-0.75149223812425</c:v>
                </c:pt>
                <c:pt idx="51">
                  <c:v>-0.777738935025734</c:v>
                </c:pt>
                <c:pt idx="52">
                  <c:v>-0.801980680226652</c:v>
                </c:pt>
                <c:pt idx="53">
                  <c:v>-0.824162020376627</c:v>
                </c:pt>
                <c:pt idx="54">
                  <c:v>-0.844232778580153</c:v>
                </c:pt>
                <c:pt idx="55">
                  <c:v>-0.862148166367759</c:v>
                </c:pt>
                <c:pt idx="56">
                  <c:v>-0.877868881950489</c:v>
                </c:pt>
                <c:pt idx="57">
                  <c:v>-0.891361194546851</c:v>
                </c:pt>
                <c:pt idx="58">
                  <c:v>-0.902597014606697</c:v>
                </c:pt>
                <c:pt idx="59">
                  <c:v>-0.911553949792063</c:v>
                </c:pt>
                <c:pt idx="60">
                  <c:v>-0.918215346610901</c:v>
                </c:pt>
                <c:pt idx="61">
                  <c:v>-0.922570317635651</c:v>
                </c:pt>
                <c:pt idx="62">
                  <c:v>-0.924613754274713</c:v>
                </c:pt>
                <c:pt idx="63">
                  <c:v>-0.924346325101023</c:v>
                </c:pt>
                <c:pt idx="64">
                  <c:v>-0.921774459777888</c:v>
                </c:pt>
                <c:pt idx="65">
                  <c:v>-0.916910318658108</c:v>
                </c:pt>
                <c:pt idx="66">
                  <c:v>-0.909771748167908</c:v>
                </c:pt>
                <c:pt idx="67">
                  <c:v>-0.900382222122403</c:v>
                </c:pt>
                <c:pt idx="68">
                  <c:v>-0.888770769154012</c:v>
                </c:pt>
                <c:pt idx="69">
                  <c:v>-0.874971886469447</c:v>
                </c:pt>
                <c:pt idx="70">
                  <c:v>-0.859025440184422</c:v>
                </c:pt>
                <c:pt idx="71">
                  <c:v>-0.840976552518101</c:v>
                </c:pt>
                <c:pt idx="72">
                  <c:v>-0.820875476161377</c:v>
                </c:pt>
                <c:pt idx="73">
                  <c:v>-0.798777456164242</c:v>
                </c:pt>
                <c:pt idx="74">
                  <c:v>-0.774742579717813</c:v>
                </c:pt>
                <c:pt idx="75">
                  <c:v>-0.748835614235794</c:v>
                </c:pt>
                <c:pt idx="76">
                  <c:v>-0.721125834168354</c:v>
                </c:pt>
                <c:pt idx="77">
                  <c:v>-0.691686837008394</c:v>
                </c:pt>
                <c:pt idx="78">
                  <c:v>-0.660596348975993</c:v>
                </c:pt>
                <c:pt idx="79">
                  <c:v>-0.627936020891364</c:v>
                </c:pt>
                <c:pt idx="80">
                  <c:v>-0.59379121476981</c:v>
                </c:pt>
                <c:pt idx="81">
                  <c:v>-0.558250781694022</c:v>
                </c:pt>
                <c:pt idx="82">
                  <c:v>-0.521406831539385</c:v>
                </c:pt>
                <c:pt idx="83">
                  <c:v>-0.48335449514688</c:v>
                </c:pt>
                <c:pt idx="84">
                  <c:v>-0.444191679555487</c:v>
                </c:pt>
                <c:pt idx="85">
                  <c:v>-0.40401881692179</c:v>
                </c:pt>
                <c:pt idx="86">
                  <c:v>-0.362938607768671</c:v>
                </c:pt>
                <c:pt idx="87">
                  <c:v>-0.321055759217508</c:v>
                </c:pt>
                <c:pt idx="88">
                  <c:v>-0.278476718869172</c:v>
                </c:pt>
                <c:pt idx="89">
                  <c:v>-0.235309405008315</c:v>
                </c:pt>
                <c:pt idx="90">
                  <c:v>-0.191662933812926</c:v>
                </c:pt>
                <c:pt idx="91">
                  <c:v>-0.147647344256895</c:v>
                </c:pt>
                <c:pt idx="92">
                  <c:v>-0.10337332139737</c:v>
                </c:pt>
                <c:pt idx="93">
                  <c:v>-0.058951918740993</c:v>
                </c:pt>
                <c:pt idx="94">
                  <c:v>-0.0144942803836567</c:v>
                </c:pt>
                <c:pt idx="95">
                  <c:v>0.0298886363827228</c:v>
                </c:pt>
                <c:pt idx="96">
                  <c:v>0.0740863373058377</c:v>
                </c:pt>
                <c:pt idx="97">
                  <c:v>0.11798906556504</c:v>
                </c:pt>
                <c:pt idx="98">
                  <c:v>0.161488073640142</c:v>
                </c:pt>
                <c:pt idx="99">
                  <c:v>0.204475891985281</c:v>
                </c:pt>
                <c:pt idx="100">
                  <c:v>0.246846593845805</c:v>
                </c:pt>
                <c:pt idx="101">
                  <c:v>0.288496055567411</c:v>
                </c:pt>
                <c:pt idx="102">
                  <c:v>0.329322211759617</c:v>
                </c:pt>
                <c:pt idx="103">
                  <c:v>0.369225304690099</c:v>
                </c:pt>
                <c:pt idx="104">
                  <c:v>0.408108127302324</c:v>
                </c:pt>
                <c:pt idx="105">
                  <c:v>0.445876259266384</c:v>
                </c:pt>
                <c:pt idx="106">
                  <c:v>0.482438295491714</c:v>
                </c:pt>
                <c:pt idx="107">
                  <c:v>0.517706066550668</c:v>
                </c:pt>
                <c:pt idx="108">
                  <c:v>0.551594850483413</c:v>
                </c:pt>
                <c:pt idx="109">
                  <c:v>0.584023575477465</c:v>
                </c:pt>
                <c:pt idx="110">
                  <c:v>0.614915012939168</c:v>
                </c:pt>
                <c:pt idx="111">
                  <c:v>0.644195960499623</c:v>
                </c:pt>
                <c:pt idx="112">
                  <c:v>0.671797414523768</c:v>
                </c:pt>
                <c:pt idx="113">
                  <c:v>0.697654731718617</c:v>
                </c:pt>
                <c:pt idx="114">
                  <c:v>0.721707779464803</c:v>
                </c:pt>
                <c:pt idx="115">
                  <c:v>0.743901074524678</c:v>
                </c:pt>
                <c:pt idx="116">
                  <c:v>0.764183909810028</c:v>
                </c:pt>
                <c:pt idx="117">
                  <c:v>0.78251046892307</c:v>
                </c:pt>
                <c:pt idx="118">
                  <c:v>0.798839928215573</c:v>
                </c:pt>
                <c:pt idx="119">
                  <c:v>0.81313654614272</c:v>
                </c:pt>
                <c:pt idx="120">
                  <c:v>0.825369739720565</c:v>
                </c:pt>
                <c:pt idx="121">
                  <c:v>0.835514147928588</c:v>
                </c:pt>
                <c:pt idx="122">
                  <c:v>0.843549681931782</c:v>
                </c:pt>
                <c:pt idx="123">
                  <c:v>0.849461562029902</c:v>
                </c:pt>
                <c:pt idx="124">
                  <c:v>0.853240341274834</c:v>
                </c:pt>
                <c:pt idx="125">
                  <c:v>0.85488191573044</c:v>
                </c:pt>
                <c:pt idx="126">
                  <c:v>0.854387521382589</c:v>
                </c:pt>
                <c:pt idx="127">
                  <c:v>0.851763717740388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3.9'!$C$6</c:f>
              <c:strCache>
                <c:ptCount val="1"/>
                <c:pt idx="0">
                  <c:v>x2(k)</c:v>
                </c:pt>
              </c:strCache>
            </c:strRef>
          </c:tx>
          <c:val>
            <c:numRef>
              <c:f>'Aufgabe 3.9'!$C$7:$C$134</c:f>
              <c:numCache>
                <c:formatCode>0.000</c:formatCode>
                <c:ptCount val="128"/>
                <c:pt idx="0" formatCode="General">
                  <c:v>0.0</c:v>
                </c:pt>
                <c:pt idx="1">
                  <c:v>-0.0498753117206983</c:v>
                </c:pt>
                <c:pt idx="2">
                  <c:v>-0.0995018687694728</c:v>
                </c:pt>
                <c:pt idx="3">
                  <c:v>-0.148756534482042</c:v>
                </c:pt>
                <c:pt idx="4">
                  <c:v>-0.197517406677917</c:v>
                </c:pt>
                <c:pt idx="5">
                  <c:v>-0.245664118577348</c:v>
                </c:pt>
                <c:pt idx="6">
                  <c:v>-0.293078135138932</c:v>
                </c:pt>
                <c:pt idx="7">
                  <c:v>-0.339643044090291</c:v>
                </c:pt>
                <c:pt idx="8">
                  <c:v>-0.385244840939301</c:v>
                </c:pt>
                <c:pt idx="9">
                  <c:v>-0.429772207270135</c:v>
                </c:pt>
                <c:pt idx="10">
                  <c:v>-0.473116781646853</c:v>
                </c:pt>
                <c:pt idx="11">
                  <c:v>-0.515173422467402</c:v>
                </c:pt>
                <c:pt idx="12">
                  <c:v>-0.55584046213262</c:v>
                </c:pt>
                <c:pt idx="13">
                  <c:v>-0.595019951918042</c:v>
                </c:pt>
                <c:pt idx="14">
                  <c:v>-0.632617896961062</c:v>
                </c:pt>
                <c:pt idx="15">
                  <c:v>-0.668544480802076</c:v>
                </c:pt>
                <c:pt idx="16">
                  <c:v>-0.702714278945727</c:v>
                </c:pt>
                <c:pt idx="17">
                  <c:v>-0.735046460937034</c:v>
                </c:pt>
                <c:pt idx="18">
                  <c:v>-0.765464980477149</c:v>
                </c:pt>
                <c:pt idx="19">
                  <c:v>-0.793898753134428</c:v>
                </c:pt>
                <c:pt idx="20">
                  <c:v>-0.82028182123861</c:v>
                </c:pt>
                <c:pt idx="21">
                  <c:v>-0.844553505578845</c:v>
                </c:pt>
                <c:pt idx="22">
                  <c:v>-0.86665854356018</c:v>
                </c:pt>
                <c:pt idx="23">
                  <c:v>-0.886547213507745</c:v>
                </c:pt>
                <c:pt idx="24">
                  <c:v>-0.904175444843202</c:v>
                </c:pt>
                <c:pt idx="25">
                  <c:v>-0.919504913893925</c:v>
                </c:pt>
                <c:pt idx="26">
                  <c:v>-0.932503125131818</c:v>
                </c:pt>
                <c:pt idx="27">
                  <c:v>-0.943143477675522</c:v>
                </c:pt>
                <c:pt idx="28">
                  <c:v>-0.951405316926909</c:v>
                </c:pt>
                <c:pt idx="29">
                  <c:v>-0.95727397125017</c:v>
                </c:pt>
                <c:pt idx="30">
                  <c:v>-0.960740773639333</c:v>
                </c:pt>
                <c:pt idx="31">
                  <c:v>-0.961803068357602</c:v>
                </c:pt>
                <c:pt idx="32">
                  <c:v>-0.960464202569448</c:v>
                </c:pt>
                <c:pt idx="33">
                  <c:v>-0.956733503023734</c:v>
                </c:pt>
                <c:pt idx="34">
                  <c:v>-0.950626237883312</c:v>
                </c:pt>
                <c:pt idx="35">
                  <c:v>-0.942163563833306</c:v>
                </c:pt>
                <c:pt idx="36">
                  <c:v>-0.931372458636709</c:v>
                </c:pt>
                <c:pt idx="37">
                  <c:v>-0.918285639341757</c:v>
                </c:pt>
                <c:pt idx="38">
                  <c:v>-0.902941466380854</c:v>
                </c:pt>
                <c:pt idx="39">
                  <c:v>-0.885383833835362</c:v>
                </c:pt>
                <c:pt idx="40">
                  <c:v>-0.865662046174433</c:v>
                </c:pt>
                <c:pt idx="41">
                  <c:v>-0.843830681808983</c:v>
                </c:pt>
                <c:pt idx="42">
                  <c:v>-0.819949443833947</c:v>
                </c:pt>
                <c:pt idx="43">
                  <c:v>-0.794082998363004</c:v>
                </c:pt>
                <c:pt idx="44">
                  <c:v>-0.766300800889836</c:v>
                </c:pt>
                <c:pt idx="45">
                  <c:v>-0.736676911138822</c:v>
                </c:pt>
                <c:pt idx="46">
                  <c:v>-0.705289796895568</c:v>
                </c:pt>
                <c:pt idx="47">
                  <c:v>-0.672222127333979</c:v>
                </c:pt>
                <c:pt idx="48">
                  <c:v>-0.637560556381437</c:v>
                </c:pt>
                <c:pt idx="49">
                  <c:v>-0.601395496687177</c:v>
                </c:pt>
                <c:pt idx="50">
                  <c:v>-0.563820884780965</c:v>
                </c:pt>
                <c:pt idx="51">
                  <c:v>-0.524933938029678</c:v>
                </c:pt>
                <c:pt idx="52">
                  <c:v>-0.484834904018346</c:v>
                </c:pt>
                <c:pt idx="53">
                  <c:v>-0.443626802999514</c:v>
                </c:pt>
                <c:pt idx="54">
                  <c:v>-0.401415164070507</c:v>
                </c:pt>
                <c:pt idx="55">
                  <c:v>-0.358307755752119</c:v>
                </c:pt>
                <c:pt idx="56">
                  <c:v>-0.314414311654594</c:v>
                </c:pt>
                <c:pt idx="57">
                  <c:v>-0.269846251927252</c:v>
                </c:pt>
                <c:pt idx="58">
                  <c:v>-0.224716401196917</c:v>
                </c:pt>
                <c:pt idx="59">
                  <c:v>-0.179138703707314</c:v>
                </c:pt>
                <c:pt idx="60">
                  <c:v>-0.133227936376768</c:v>
                </c:pt>
                <c:pt idx="61">
                  <c:v>-0.0870994204949859</c:v>
                </c:pt>
                <c:pt idx="62">
                  <c:v>-0.0408687327812503</c:v>
                </c:pt>
                <c:pt idx="63">
                  <c:v>0.00534858347380089</c:v>
                </c:pt>
                <c:pt idx="64">
                  <c:v>0.0514373064626953</c:v>
                </c:pt>
                <c:pt idx="65">
                  <c:v>0.0972828223956007</c:v>
                </c:pt>
                <c:pt idx="66">
                  <c:v>0.142771409803996</c:v>
                </c:pt>
                <c:pt idx="67">
                  <c:v>0.187790520910116</c:v>
                </c:pt>
                <c:pt idx="68">
                  <c:v>0.232229059367817</c:v>
                </c:pt>
                <c:pt idx="69">
                  <c:v>0.275977653691289</c:v>
                </c:pt>
                <c:pt idx="70">
                  <c:v>0.31892892570051</c:v>
                </c:pt>
                <c:pt idx="71">
                  <c:v>0.360977753326415</c:v>
                </c:pt>
                <c:pt idx="72">
                  <c:v>0.402021527134484</c:v>
                </c:pt>
                <c:pt idx="73">
                  <c:v>0.441960399942696</c:v>
                </c:pt>
                <c:pt idx="74">
                  <c:v>0.480697528928587</c:v>
                </c:pt>
                <c:pt idx="75">
                  <c:v>0.518139309640377</c:v>
                </c:pt>
                <c:pt idx="76">
                  <c:v>0.554195601348795</c:v>
                </c:pt>
                <c:pt idx="77">
                  <c:v>0.588779943199214</c:v>
                </c:pt>
                <c:pt idx="78">
                  <c:v>0.621809760648014</c:v>
                </c:pt>
                <c:pt idx="79">
                  <c:v>0.653206561692582</c:v>
                </c:pt>
                <c:pt idx="80">
                  <c:v>0.682896122431072</c:v>
                </c:pt>
                <c:pt idx="81">
                  <c:v>0.710808661515774</c:v>
                </c:pt>
                <c:pt idx="82">
                  <c:v>0.736879003092743</c:v>
                </c:pt>
                <c:pt idx="83">
                  <c:v>0.761046727850087</c:v>
                </c:pt>
                <c:pt idx="84">
                  <c:v>0.783256311827861</c:v>
                </c:pt>
                <c:pt idx="85">
                  <c:v>0.803457252673951</c:v>
                </c:pt>
                <c:pt idx="86">
                  <c:v>0.821604183062384</c:v>
                </c:pt>
                <c:pt idx="87">
                  <c:v>0.83765697102326</c:v>
                </c:pt>
                <c:pt idx="88">
                  <c:v>0.851580806966718</c:v>
                </c:pt>
                <c:pt idx="89">
                  <c:v>0.863346277217134</c:v>
                </c:pt>
                <c:pt idx="90">
                  <c:v>0.87292942390778</c:v>
                </c:pt>
                <c:pt idx="91">
                  <c:v>0.880311791120625</c:v>
                </c:pt>
                <c:pt idx="92">
                  <c:v>0.885480457190494</c:v>
                </c:pt>
                <c:pt idx="93">
                  <c:v>0.888428053127543</c:v>
                </c:pt>
                <c:pt idx="94">
                  <c:v>0.889152767146726</c:v>
                </c:pt>
                <c:pt idx="95">
                  <c:v>0.88765833532759</c:v>
                </c:pt>
                <c:pt idx="96">
                  <c:v>0.883954018462298</c:v>
                </c:pt>
                <c:pt idx="97">
                  <c:v>0.878054565184046</c:v>
                </c:pt>
                <c:pt idx="98">
                  <c:v>0.869980161502039</c:v>
                </c:pt>
                <c:pt idx="99">
                  <c:v>0.859756366902775</c:v>
                </c:pt>
                <c:pt idx="100">
                  <c:v>0.847414037210485</c:v>
                </c:pt>
                <c:pt idx="101">
                  <c:v>0.832989234432114</c:v>
                </c:pt>
                <c:pt idx="102">
                  <c:v>0.816523123844133</c:v>
                </c:pt>
                <c:pt idx="103">
                  <c:v>0.798061858609628</c:v>
                </c:pt>
                <c:pt idx="104">
                  <c:v>0.777656452244512</c:v>
                </c:pt>
                <c:pt idx="105">
                  <c:v>0.755362639281193</c:v>
                </c:pt>
                <c:pt idx="106">
                  <c:v>0.731240724506607</c:v>
                </c:pt>
                <c:pt idx="107">
                  <c:v>0.705355421179074</c:v>
                </c:pt>
                <c:pt idx="108">
                  <c:v>0.677775678654903</c:v>
                </c:pt>
                <c:pt idx="109">
                  <c:v>0.64857449988103</c:v>
                </c:pt>
                <c:pt idx="110">
                  <c:v>0.617828749234071</c:v>
                </c:pt>
                <c:pt idx="111">
                  <c:v>0.58561895120909</c:v>
                </c:pt>
                <c:pt idx="112">
                  <c:v>0.552029080482902</c:v>
                </c:pt>
                <c:pt idx="113">
                  <c:v>0.517146343896971</c:v>
                </c:pt>
                <c:pt idx="114">
                  <c:v>0.481060954923731</c:v>
                </c:pt>
                <c:pt idx="115">
                  <c:v>0.443865901197497</c:v>
                </c:pt>
                <c:pt idx="116">
                  <c:v>0.405656705706995</c:v>
                </c:pt>
                <c:pt idx="117">
                  <c:v>0.366531182260842</c:v>
                </c:pt>
                <c:pt idx="118">
                  <c:v>0.326589185850063</c:v>
                </c:pt>
                <c:pt idx="119">
                  <c:v>0.285932358542927</c:v>
                </c:pt>
                <c:pt idx="120">
                  <c:v>0.244663871556899</c:v>
                </c:pt>
                <c:pt idx="121">
                  <c:v>0.20288816416047</c:v>
                </c:pt>
                <c:pt idx="122">
                  <c:v>0.16071068006388</c:v>
                </c:pt>
                <c:pt idx="123">
                  <c:v>0.118237601962385</c:v>
                </c:pt>
                <c:pt idx="124">
                  <c:v>0.0755755848986437</c:v>
                </c:pt>
                <c:pt idx="125">
                  <c:v>0.0328314891121217</c:v>
                </c:pt>
                <c:pt idx="126">
                  <c:v>-0.00988788695700782</c:v>
                </c:pt>
                <c:pt idx="127">
                  <c:v>-0.0524760728440272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450104"/>
        <c:axId val="2064453048"/>
      </c:lineChart>
      <c:catAx>
        <c:axId val="206445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4453048"/>
        <c:crosses val="autoZero"/>
        <c:auto val="1"/>
        <c:lblAlgn val="ctr"/>
        <c:lblOffset val="100"/>
        <c:noMultiLvlLbl val="0"/>
      </c:catAx>
      <c:valAx>
        <c:axId val="206445304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64450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'Aufgabe 3.9'!$E$6</c:f>
              <c:strCache>
                <c:ptCount val="1"/>
              </c:strCache>
            </c:strRef>
          </c:tx>
          <c:val>
            <c:numRef>
              <c:f>'Aufgabe 3.9'!$E$7:$E$71</c:f>
              <c:numCache>
                <c:formatCode>0.000000</c:formatCode>
                <c:ptCount val="6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726136"/>
        <c:axId val="2062717080"/>
      </c:lineChart>
      <c:catAx>
        <c:axId val="206272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717080"/>
        <c:crosses val="autoZero"/>
        <c:auto val="1"/>
        <c:lblAlgn val="ctr"/>
        <c:lblOffset val="100"/>
        <c:noMultiLvlLbl val="0"/>
      </c:catAx>
      <c:valAx>
        <c:axId val="2062717080"/>
        <c:scaling>
          <c:orientation val="minMax"/>
        </c:scaling>
        <c:delete val="0"/>
        <c:axPos val="l"/>
        <c:majorGridlines/>
        <c:numFmt formatCode="0.000000" sourceLinked="1"/>
        <c:majorTickMark val="out"/>
        <c:minorTickMark val="none"/>
        <c:tickLblPos val="nextTo"/>
        <c:crossAx val="2062726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3.10'!$B$6</c:f>
              <c:strCache>
                <c:ptCount val="1"/>
                <c:pt idx="0">
                  <c:v>v1(k)=u2(k)</c:v>
                </c:pt>
              </c:strCache>
            </c:strRef>
          </c:tx>
          <c:val>
            <c:numRef>
              <c:f>'Aufgabe 3.10'!$B$8:$B$135</c:f>
              <c:numCache>
                <c:formatCode>0.000</c:formatCode>
                <c:ptCount val="128"/>
                <c:pt idx="0">
                  <c:v>0.00763358778625954</c:v>
                </c:pt>
                <c:pt idx="1">
                  <c:v>0.0224928617213449</c:v>
                </c:pt>
                <c:pt idx="2">
                  <c:v>0.0441334447760344</c:v>
                </c:pt>
                <c:pt idx="3">
                  <c:v>0.0720795473490127</c:v>
                </c:pt>
                <c:pt idx="4">
                  <c:v>0.10582903799232</c:v>
                </c:pt>
                <c:pt idx="5">
                  <c:v>0.144858482972634</c:v>
                </c:pt>
                <c:pt idx="6">
                  <c:v>0.188628117625814</c:v>
                </c:pt>
                <c:pt idx="7">
                  <c:v>0.236586714679415</c:v>
                </c:pt>
                <c:pt idx="8">
                  <c:v>0.28817631709942</c:v>
                </c:pt>
                <c:pt idx="9">
                  <c:v>0.342836805537597</c:v>
                </c:pt>
                <c:pt idx="10">
                  <c:v>0.400010273089006</c:v>
                </c:pt>
                <c:pt idx="11">
                  <c:v>0.459145182790053</c:v>
                </c:pt>
                <c:pt idx="12">
                  <c:v>0.51970028607128</c:v>
                </c:pt>
                <c:pt idx="13">
                  <c:v>0.581148283201678</c:v>
                </c:pt>
                <c:pt idx="14">
                  <c:v>0.642979209599373</c:v>
                </c:pt>
                <c:pt idx="15">
                  <c:v>0.704703534714736</c:v>
                </c:pt>
                <c:pt idx="16">
                  <c:v>0.765854962994931</c:v>
                </c:pt>
                <c:pt idx="17">
                  <c:v>0.82599292919363</c:v>
                </c:pt>
                <c:pt idx="18">
                  <c:v>0.884704782977169</c:v>
                </c:pt>
                <c:pt idx="19">
                  <c:v>0.941607660381484</c:v>
                </c:pt>
                <c:pt idx="20">
                  <c:v>0.996350042176582</c:v>
                </c:pt>
                <c:pt idx="21">
                  <c:v>1.048613001582771</c:v>
                </c:pt>
                <c:pt idx="22">
                  <c:v>1.098111146042243</c:v>
                </c:pt>
                <c:pt idx="23">
                  <c:v>1.144593259869661</c:v>
                </c:pt>
                <c:pt idx="24">
                  <c:v>1.187842656576207</c:v>
                </c:pt>
                <c:pt idx="25">
                  <c:v>1.227677251475002</c:v>
                </c:pt>
                <c:pt idx="26">
                  <c:v>1.263949366825188</c:v>
                </c:pt>
                <c:pt idx="27">
                  <c:v>1.296545283252272</c:v>
                </c:pt>
                <c:pt idx="28">
                  <c:v>1.32538455248993</c:v>
                </c:pt>
                <c:pt idx="29">
                  <c:v>1.35041908762136</c:v>
                </c:pt>
                <c:pt idx="30">
                  <c:v>1.371632047955768</c:v>
                </c:pt>
                <c:pt idx="31">
                  <c:v>1.389036536458403</c:v>
                </c:pt>
                <c:pt idx="32">
                  <c:v>1.402674128262762</c:v>
                </c:pt>
                <c:pt idx="33">
                  <c:v>1.412613249234381</c:v>
                </c:pt>
                <c:pt idx="34">
                  <c:v>1.418947423831465</c:v>
                </c:pt>
                <c:pt idx="35">
                  <c:v>1.421793411623862</c:v>
                </c:pt>
                <c:pt idx="36">
                  <c:v>1.421289251795051</c:v>
                </c:pt>
                <c:pt idx="37">
                  <c:v>1.417592234769124</c:v>
                </c:pt>
                <c:pt idx="38">
                  <c:v>1.410876819784315</c:v>
                </c:pt>
                <c:pt idx="39">
                  <c:v>1.401332516785189</c:v>
                </c:pt>
                <c:pt idx="40">
                  <c:v>1.389161750436519</c:v>
                </c:pt>
                <c:pt idx="41">
                  <c:v>1.374577723382928</c:v>
                </c:pt>
                <c:pt idx="42">
                  <c:v>1.357802295099861</c:v>
                </c:pt>
                <c:pt idx="43">
                  <c:v>1.33906389181373</c:v>
                </c:pt>
                <c:pt idx="44">
                  <c:v>1.318595462023041</c:v>
                </c:pt>
                <c:pt idx="45">
                  <c:v>1.296632491138621</c:v>
                </c:pt>
                <c:pt idx="46">
                  <c:v>1.273411087690597</c:v>
                </c:pt>
                <c:pt idx="47">
                  <c:v>1.249166152433393</c:v>
                </c:pt>
                <c:pt idx="48">
                  <c:v>1.224129640528174</c:v>
                </c:pt>
                <c:pt idx="49">
                  <c:v>1.198528925805421</c:v>
                </c:pt>
                <c:pt idx="50">
                  <c:v>1.172585274918783</c:v>
                </c:pt>
                <c:pt idx="51">
                  <c:v>1.146512438004672</c:v>
                </c:pt>
                <c:pt idx="52">
                  <c:v>1.120515361269798</c:v>
                </c:pt>
                <c:pt idx="53">
                  <c:v>1.094789025749729</c:v>
                </c:pt>
                <c:pt idx="54">
                  <c:v>1.069517415324092</c:v>
                </c:pt>
                <c:pt idx="55">
                  <c:v>1.044872615946011</c:v>
                </c:pt>
                <c:pt idx="56">
                  <c:v>1.021014046952071</c:v>
                </c:pt>
                <c:pt idx="57">
                  <c:v>0.998087824271196</c:v>
                </c:pt>
                <c:pt idx="58">
                  <c:v>0.97622625435226</c:v>
                </c:pt>
                <c:pt idx="59">
                  <c:v>0.955547456686465</c:v>
                </c:pt>
                <c:pt idx="60">
                  <c:v>0.936155111916153</c:v>
                </c:pt>
                <c:pt idx="61">
                  <c:v>0.918138331700846</c:v>
                </c:pt>
                <c:pt idx="62">
                  <c:v>0.901571645757226</c:v>
                </c:pt>
                <c:pt idx="63">
                  <c:v>0.886515100805244</c:v>
                </c:pt>
                <c:pt idx="64">
                  <c:v>0.873014465539572</c:v>
                </c:pt>
                <c:pt idx="65">
                  <c:v>0.861101535205613</c:v>
                </c:pt>
                <c:pt idx="66">
                  <c:v>0.850794528893015</c:v>
                </c:pt>
                <c:pt idx="67">
                  <c:v>0.842098572267306</c:v>
                </c:pt>
                <c:pt idx="68">
                  <c:v>0.835006258141497</c:v>
                </c:pt>
                <c:pt idx="69">
                  <c:v>0.829498277043272</c:v>
                </c:pt>
                <c:pt idx="70">
                  <c:v>0.825544109758375</c:v>
                </c:pt>
                <c:pt idx="71">
                  <c:v>0.823102773725013</c:v>
                </c:pt>
                <c:pt idx="72">
                  <c:v>0.822123615115125</c:v>
                </c:pt>
                <c:pt idx="73">
                  <c:v>0.82254713846359</c:v>
                </c:pt>
                <c:pt idx="74">
                  <c:v>0.824305865792555</c:v>
                </c:pt>
                <c:pt idx="75">
                  <c:v>0.827325217321778</c:v>
                </c:pt>
                <c:pt idx="76">
                  <c:v>0.831524406053313</c:v>
                </c:pt>
                <c:pt idx="77">
                  <c:v>0.836817338766202</c:v>
                </c:pt>
                <c:pt idx="78">
                  <c:v>0.843113516249752</c:v>
                </c:pt>
                <c:pt idx="79">
                  <c:v>0.850318925938255</c:v>
                </c:pt>
                <c:pt idx="80">
                  <c:v>0.858336920481192</c:v>
                </c:pt>
                <c:pt idx="81">
                  <c:v>0.867069076186427</c:v>
                </c:pt>
                <c:pt idx="82">
                  <c:v>0.876416025705267</c:v>
                </c:pt>
                <c:pt idx="83">
                  <c:v>0.886278259782746</c:v>
                </c:pt>
                <c:pt idx="84">
                  <c:v>0.896556893369785</c:v>
                </c:pt>
                <c:pt idx="85">
                  <c:v>0.907154391881312</c:v>
                </c:pt>
                <c:pt idx="86">
                  <c:v>0.917975253881767</c:v>
                </c:pt>
                <c:pt idx="87">
                  <c:v>0.92892664698234</c:v>
                </c:pt>
                <c:pt idx="88">
                  <c:v>0.939918994238747</c:v>
                </c:pt>
                <c:pt idx="89">
                  <c:v>0.950866508840366</c:v>
                </c:pt>
                <c:pt idx="90">
                  <c:v>0.961687675377481</c:v>
                </c:pt>
                <c:pt idx="91">
                  <c:v>0.972305676459633</c:v>
                </c:pt>
                <c:pt idx="92">
                  <c:v>0.98264876393146</c:v>
                </c:pt>
                <c:pt idx="93">
                  <c:v>0.992650574389833</c:v>
                </c:pt>
                <c:pt idx="94">
                  <c:v>1.002250389144848</c:v>
                </c:pt>
                <c:pt idx="95">
                  <c:v>1.011393339184786</c:v>
                </c:pt>
                <c:pt idx="96">
                  <c:v>1.020030556099347</c:v>
                </c:pt>
                <c:pt idx="97">
                  <c:v>1.028119270284238</c:v>
                </c:pt>
                <c:pt idx="98">
                  <c:v>1.035622858092079</c:v>
                </c:pt>
                <c:pt idx="99">
                  <c:v>1.042510839908019</c:v>
                </c:pt>
                <c:pt idx="100">
                  <c:v>1.04875883141248</c:v>
                </c:pt>
                <c:pt idx="101">
                  <c:v>1.054348450547176</c:v>
                </c:pt>
                <c:pt idx="102">
                  <c:v>1.059267182923434</c:v>
                </c:pt>
                <c:pt idx="103">
                  <c:v>1.063508208603654</c:v>
                </c:pt>
                <c:pt idx="104">
                  <c:v>1.067070193347348</c:v>
                </c:pt>
                <c:pt idx="105">
                  <c:v>1.069957047542877</c:v>
                </c:pt>
                <c:pt idx="106">
                  <c:v>1.072177656145154</c:v>
                </c:pt>
                <c:pt idx="107">
                  <c:v>1.073745583008814</c:v>
                </c:pt>
                <c:pt idx="108">
                  <c:v>1.074678753046591</c:v>
                </c:pt>
                <c:pt idx="109">
                  <c:v>1.0749991156548</c:v>
                </c:pt>
                <c:pt idx="110">
                  <c:v>1.074732292833208</c:v>
                </c:pt>
                <c:pt idx="111">
                  <c:v>1.073907215386397</c:v>
                </c:pt>
                <c:pt idx="112">
                  <c:v>1.07255575052962</c:v>
                </c:pt>
                <c:pt idx="113">
                  <c:v>1.070712324135522</c:v>
                </c:pt>
                <c:pt idx="114">
                  <c:v>1.068413540750807</c:v>
                </c:pt>
                <c:pt idx="115">
                  <c:v>1.065697804385615</c:v>
                </c:pt>
                <c:pt idx="116">
                  <c:v>1.062604942934968</c:v>
                </c:pt>
                <c:pt idx="117">
                  <c:v>1.05917583893294</c:v>
                </c:pt>
                <c:pt idx="118">
                  <c:v>1.055452069168157</c:v>
                </c:pt>
                <c:pt idx="119">
                  <c:v>1.051475555505821</c:v>
                </c:pt>
                <c:pt idx="120">
                  <c:v>1.047288229068434</c:v>
                </c:pt>
                <c:pt idx="121">
                  <c:v>1.042931709726893</c:v>
                </c:pt>
                <c:pt idx="122">
                  <c:v>1.038447002647354</c:v>
                </c:pt>
                <c:pt idx="123">
                  <c:v>1.033874213429113</c:v>
                </c:pt>
                <c:pt idx="124">
                  <c:v>1.029252283156522</c:v>
                </c:pt>
                <c:pt idx="125">
                  <c:v>1.024618744475375</c:v>
                </c:pt>
                <c:pt idx="126">
                  <c:v>1.020009499592789</c:v>
                </c:pt>
                <c:pt idx="127">
                  <c:v>1.015458620891139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3.10'!$C$6</c:f>
              <c:strCache>
                <c:ptCount val="1"/>
                <c:pt idx="0">
                  <c:v>v2(k)</c:v>
                </c:pt>
              </c:strCache>
            </c:strRef>
          </c:tx>
          <c:val>
            <c:numRef>
              <c:f>'Aufgabe 3.10'!$C$8:$C$135</c:f>
              <c:numCache>
                <c:formatCode>0.000</c:formatCode>
                <c:ptCount val="128"/>
                <c:pt idx="0">
                  <c:v>3.816793893129771</c:v>
                </c:pt>
                <c:pt idx="1">
                  <c:v>7.429636967542683</c:v>
                </c:pt>
                <c:pt idx="2">
                  <c:v>10.82029152734475</c:v>
                </c:pt>
                <c:pt idx="3">
                  <c:v>13.97305128648914</c:v>
                </c:pt>
                <c:pt idx="4">
                  <c:v>16.87474532165371</c:v>
                </c:pt>
                <c:pt idx="5">
                  <c:v>19.5147224901569</c:v>
                </c:pt>
                <c:pt idx="6">
                  <c:v>21.88481732659004</c:v>
                </c:pt>
                <c:pt idx="7">
                  <c:v>23.97929852680036</c:v>
                </c:pt>
                <c:pt idx="8">
                  <c:v>25.79480121000258</c:v>
                </c:pt>
                <c:pt idx="9">
                  <c:v>27.33024421908864</c:v>
                </c:pt>
                <c:pt idx="10">
                  <c:v>28.58673377570444</c:v>
                </c:pt>
                <c:pt idx="11">
                  <c:v>29.56745485052329</c:v>
                </c:pt>
                <c:pt idx="12">
                  <c:v>30.27755164061363</c:v>
                </c:pt>
                <c:pt idx="13">
                  <c:v>30.72399856519895</c:v>
                </c:pt>
                <c:pt idx="14">
                  <c:v>30.91546319884756</c:v>
                </c:pt>
                <c:pt idx="15">
                  <c:v>30.86216255768135</c:v>
                </c:pt>
                <c:pt idx="16">
                  <c:v>30.57571414009772</c:v>
                </c:pt>
                <c:pt idx="17">
                  <c:v>30.06898309934923</c:v>
                </c:pt>
                <c:pt idx="18">
                  <c:v>29.35592689176976</c:v>
                </c:pt>
                <c:pt idx="19">
                  <c:v>28.45143870215752</c:v>
                </c:pt>
                <c:pt idx="20">
                  <c:v>27.37119089754922</c:v>
                </c:pt>
                <c:pt idx="21">
                  <c:v>26.13147970309435</c:v>
                </c:pt>
                <c:pt idx="22">
                  <c:v>24.74907222973594</c:v>
                </c:pt>
                <c:pt idx="23">
                  <c:v>23.24105691370893</c:v>
                </c:pt>
                <c:pt idx="24">
                  <c:v>21.62469835327317</c:v>
                </c:pt>
                <c:pt idx="25">
                  <c:v>19.91729744939727</c:v>
                </c:pt>
                <c:pt idx="26">
                  <c:v>18.13605767509281</c:v>
                </c:pt>
                <c:pt idx="27">
                  <c:v>16.29795821354204</c:v>
                </c:pt>
                <c:pt idx="28">
                  <c:v>14.41963461882915</c:v>
                </c:pt>
                <c:pt idx="29">
                  <c:v>12.5172675657151</c:v>
                </c:pt>
                <c:pt idx="30">
                  <c:v>10.60648016720388</c:v>
                </c:pt>
                <c:pt idx="31">
                  <c:v>8.70224425131756</c:v>
                </c:pt>
                <c:pt idx="32">
                  <c:v>6.818795902179336</c:v>
                </c:pt>
                <c:pt idx="33">
                  <c:v>4.969560485809433</c:v>
                </c:pt>
                <c:pt idx="34">
                  <c:v>3.167087298541898</c:v>
                </c:pt>
                <c:pt idx="35">
                  <c:v>1.422993896198511</c:v>
                </c:pt>
                <c:pt idx="36">
                  <c:v>-0.252079914405473</c:v>
                </c:pt>
                <c:pt idx="37">
                  <c:v>-1.848508512963432</c:v>
                </c:pt>
                <c:pt idx="38">
                  <c:v>-3.35770749240451</c:v>
                </c:pt>
                <c:pt idx="39">
                  <c:v>-4.772151499562757</c:v>
                </c:pt>
                <c:pt idx="40">
                  <c:v>-6.085383174335415</c:v>
                </c:pt>
                <c:pt idx="41">
                  <c:v>-7.292013526795313</c:v>
                </c:pt>
                <c:pt idx="42">
                  <c:v>-8.38771414153342</c:v>
                </c:pt>
                <c:pt idx="43">
                  <c:v>-9.36920164306571</c:v>
                </c:pt>
                <c:pt idx="44">
                  <c:v>-10.23421489534411</c:v>
                </c:pt>
                <c:pt idx="45">
                  <c:v>-10.98148544221019</c:v>
                </c:pt>
                <c:pt idx="46">
                  <c:v>-11.61070172401209</c:v>
                </c:pt>
                <c:pt idx="47">
                  <c:v>-12.1224676286016</c:v>
                </c:pt>
                <c:pt idx="48">
                  <c:v>-12.5182559526099</c:v>
                </c:pt>
                <c:pt idx="49">
                  <c:v>-12.80035736137652</c:v>
                </c:pt>
                <c:pt idx="50">
                  <c:v>-12.97182544331889</c:v>
                </c:pt>
                <c:pt idx="51">
                  <c:v>-13.03641845705537</c:v>
                </c:pt>
                <c:pt idx="52">
                  <c:v>-12.99853836743708</c:v>
                </c:pt>
                <c:pt idx="53">
                  <c:v>-12.8631677600346</c:v>
                </c:pt>
                <c:pt idx="54">
                  <c:v>-12.63580521281824</c:v>
                </c:pt>
                <c:pt idx="55">
                  <c:v>-12.32239968904066</c:v>
                </c:pt>
                <c:pt idx="56">
                  <c:v>-11.92928449697013</c:v>
                </c:pt>
                <c:pt idx="57">
                  <c:v>-11.46311134043742</c:v>
                </c:pt>
                <c:pt idx="58">
                  <c:v>-10.93078495946775</c:v>
                </c:pt>
                <c:pt idx="59">
                  <c:v>-10.3393988328977</c:v>
                </c:pt>
                <c:pt idx="60">
                  <c:v>-9.696172385156064</c:v>
                </c:pt>
                <c:pt idx="61">
                  <c:v>-9.008390107653314</c:v>
                </c:pt>
                <c:pt idx="62">
                  <c:v>-8.283342971809825</c:v>
                </c:pt>
                <c:pt idx="63">
                  <c:v>-7.528272475991154</c:v>
                </c:pt>
                <c:pt idx="64">
                  <c:v>-6.750317632836002</c:v>
                </c:pt>
                <c:pt idx="65">
                  <c:v>-5.956465166979284</c:v>
                </c:pt>
                <c:pt idx="66">
                  <c:v>-5.153503156299368</c:v>
                </c:pt>
                <c:pt idx="67">
                  <c:v>-4.347978312854414</c:v>
                </c:pt>
                <c:pt idx="68">
                  <c:v>-3.546157062904234</c:v>
                </c:pt>
                <c:pt idx="69">
                  <c:v>-2.753990549112808</c:v>
                </c:pt>
                <c:pt idx="70">
                  <c:v>-1.977083642448374</c:v>
                </c:pt>
                <c:pt idx="71">
                  <c:v>-1.220668016681178</c:v>
                </c:pt>
                <c:pt idx="72">
                  <c:v>-0.489579304943921</c:v>
                </c:pt>
                <c:pt idx="73">
                  <c:v>0.211761674232423</c:v>
                </c:pt>
                <c:pt idx="74">
                  <c:v>0.879363664482886</c:v>
                </c:pt>
                <c:pt idx="75">
                  <c:v>1.50967576461132</c:v>
                </c:pt>
                <c:pt idx="76">
                  <c:v>2.099594365767373</c:v>
                </c:pt>
                <c:pt idx="77">
                  <c:v>2.646466356444772</c:v>
                </c:pt>
                <c:pt idx="78">
                  <c:v>3.148088741774773</c:v>
                </c:pt>
                <c:pt idx="79">
                  <c:v>3.602704844251684</c:v>
                </c:pt>
                <c:pt idx="80">
                  <c:v>4.008997271468189</c:v>
                </c:pt>
                <c:pt idx="81">
                  <c:v>4.366077852617769</c:v>
                </c:pt>
                <c:pt idx="82">
                  <c:v>4.673474759419904</c:v>
                </c:pt>
                <c:pt idx="83">
                  <c:v>4.931117038739347</c:v>
                </c:pt>
                <c:pt idx="84">
                  <c:v>5.139316793519431</c:v>
                </c:pt>
                <c:pt idx="85">
                  <c:v>5.298749255763638</c:v>
                </c:pt>
                <c:pt idx="86">
                  <c:v>5.410431000227472</c:v>
                </c:pt>
                <c:pt idx="87">
                  <c:v>5.475696550286644</c:v>
                </c:pt>
                <c:pt idx="88">
                  <c:v>5.496173628203515</c:v>
                </c:pt>
                <c:pt idx="89">
                  <c:v>5.473757300809662</c:v>
                </c:pt>
                <c:pt idx="90">
                  <c:v>5.410583268557439</c:v>
                </c:pt>
                <c:pt idx="91">
                  <c:v>5.309000541075872</c:v>
                </c:pt>
                <c:pt idx="92">
                  <c:v>5.171543735913492</c:v>
                </c:pt>
                <c:pt idx="93">
                  <c:v>5.00090522918669</c:v>
                </c:pt>
                <c:pt idx="94">
                  <c:v>4.799907377507019</c:v>
                </c:pt>
                <c:pt idx="95">
                  <c:v>4.571475019969112</c:v>
                </c:pt>
                <c:pt idx="96">
                  <c:v>4.318608457280504</c:v>
                </c:pt>
                <c:pt idx="97">
                  <c:v>4.044357092445722</c:v>
                </c:pt>
                <c:pt idx="98">
                  <c:v>3.75179390392058</c:v>
                </c:pt>
                <c:pt idx="99">
                  <c:v>3.443990907969716</c:v>
                </c:pt>
                <c:pt idx="100">
                  <c:v>3.123995752230572</c:v>
                </c:pt>
                <c:pt idx="101">
                  <c:v>2.79480956734795</c:v>
                </c:pt>
                <c:pt idx="102">
                  <c:v>2.459366188129052</c:v>
                </c:pt>
                <c:pt idx="103">
                  <c:v>2.120512840110034</c:v>
                </c:pt>
                <c:pt idx="104">
                  <c:v>1.780992371846773</c:v>
                </c:pt>
                <c:pt idx="105">
                  <c:v>1.443427097764678</c:v>
                </c:pt>
                <c:pt idx="106">
                  <c:v>1.110304301138521</c:v>
                </c:pt>
                <c:pt idx="107">
                  <c:v>0.783963431830061</c:v>
                </c:pt>
                <c:pt idx="108">
                  <c:v>0.466585018888172</c:v>
                </c:pt>
                <c:pt idx="109">
                  <c:v>0.16018130410478</c:v>
                </c:pt>
                <c:pt idx="110">
                  <c:v>-0.133411410796204</c:v>
                </c:pt>
                <c:pt idx="111">
                  <c:v>-0.412538723405567</c:v>
                </c:pt>
                <c:pt idx="112">
                  <c:v>-0.675732428388505</c:v>
                </c:pt>
                <c:pt idx="113">
                  <c:v>-0.921713197048649</c:v>
                </c:pt>
                <c:pt idx="114">
                  <c:v>-1.149391692357574</c:v>
                </c:pt>
                <c:pt idx="115">
                  <c:v>-1.357868182596186</c:v>
                </c:pt>
                <c:pt idx="116">
                  <c:v>-1.546430725323134</c:v>
                </c:pt>
                <c:pt idx="117">
                  <c:v>-1.71455200101432</c:v>
                </c:pt>
                <c:pt idx="118">
                  <c:v>-1.861884882391297</c:v>
                </c:pt>
                <c:pt idx="119">
                  <c:v>-1.988256831167868</c:v>
                </c:pt>
                <c:pt idx="120">
                  <c:v>-2.093663218693849</c:v>
                </c:pt>
                <c:pt idx="121">
                  <c:v>-2.178259670770595</c:v>
                </c:pt>
                <c:pt idx="122">
                  <c:v>-2.242353539769242</c:v>
                </c:pt>
                <c:pt idx="123">
                  <c:v>-2.286394609120857</c:v>
                </c:pt>
                <c:pt idx="124">
                  <c:v>-2.31096513629514</c:v>
                </c:pt>
                <c:pt idx="125">
                  <c:v>-2.316769340573692</c:v>
                </c:pt>
                <c:pt idx="126">
                  <c:v>-2.304622441293121</c:v>
                </c:pt>
                <c:pt idx="127">
                  <c:v>-2.275439350824691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669176"/>
        <c:axId val="2062665496"/>
      </c:lineChart>
      <c:catAx>
        <c:axId val="206266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665496"/>
        <c:crosses val="autoZero"/>
        <c:auto val="1"/>
        <c:lblAlgn val="ctr"/>
        <c:lblOffset val="100"/>
        <c:noMultiLvlLbl val="0"/>
      </c:catAx>
      <c:valAx>
        <c:axId val="206266549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62669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3.10'!$B$6</c:f>
              <c:strCache>
                <c:ptCount val="1"/>
                <c:pt idx="0">
                  <c:v>v1(k)=u2(k)</c:v>
                </c:pt>
              </c:strCache>
            </c:strRef>
          </c:tx>
          <c:val>
            <c:numRef>
              <c:f>'Aufgabe 3.10'!$B$8:$B$135</c:f>
              <c:numCache>
                <c:formatCode>0.000</c:formatCode>
                <c:ptCount val="128"/>
                <c:pt idx="0">
                  <c:v>0.00763358778625954</c:v>
                </c:pt>
                <c:pt idx="1">
                  <c:v>0.0224928617213449</c:v>
                </c:pt>
                <c:pt idx="2">
                  <c:v>0.0441334447760344</c:v>
                </c:pt>
                <c:pt idx="3">
                  <c:v>0.0720795473490127</c:v>
                </c:pt>
                <c:pt idx="4">
                  <c:v>0.10582903799232</c:v>
                </c:pt>
                <c:pt idx="5">
                  <c:v>0.144858482972634</c:v>
                </c:pt>
                <c:pt idx="6">
                  <c:v>0.188628117625814</c:v>
                </c:pt>
                <c:pt idx="7">
                  <c:v>0.236586714679415</c:v>
                </c:pt>
                <c:pt idx="8">
                  <c:v>0.28817631709942</c:v>
                </c:pt>
                <c:pt idx="9">
                  <c:v>0.342836805537597</c:v>
                </c:pt>
                <c:pt idx="10">
                  <c:v>0.400010273089006</c:v>
                </c:pt>
                <c:pt idx="11">
                  <c:v>0.459145182790053</c:v>
                </c:pt>
                <c:pt idx="12">
                  <c:v>0.51970028607128</c:v>
                </c:pt>
                <c:pt idx="13">
                  <c:v>0.581148283201678</c:v>
                </c:pt>
                <c:pt idx="14">
                  <c:v>0.642979209599373</c:v>
                </c:pt>
                <c:pt idx="15">
                  <c:v>0.704703534714736</c:v>
                </c:pt>
                <c:pt idx="16">
                  <c:v>0.765854962994931</c:v>
                </c:pt>
                <c:pt idx="17">
                  <c:v>0.82599292919363</c:v>
                </c:pt>
                <c:pt idx="18">
                  <c:v>0.884704782977169</c:v>
                </c:pt>
                <c:pt idx="19">
                  <c:v>0.941607660381484</c:v>
                </c:pt>
                <c:pt idx="20">
                  <c:v>0.996350042176582</c:v>
                </c:pt>
                <c:pt idx="21">
                  <c:v>1.048613001582771</c:v>
                </c:pt>
                <c:pt idx="22">
                  <c:v>1.098111146042243</c:v>
                </c:pt>
                <c:pt idx="23">
                  <c:v>1.144593259869661</c:v>
                </c:pt>
                <c:pt idx="24">
                  <c:v>1.187842656576207</c:v>
                </c:pt>
                <c:pt idx="25">
                  <c:v>1.227677251475002</c:v>
                </c:pt>
                <c:pt idx="26">
                  <c:v>1.263949366825188</c:v>
                </c:pt>
                <c:pt idx="27">
                  <c:v>1.296545283252272</c:v>
                </c:pt>
                <c:pt idx="28">
                  <c:v>1.32538455248993</c:v>
                </c:pt>
                <c:pt idx="29">
                  <c:v>1.35041908762136</c:v>
                </c:pt>
                <c:pt idx="30">
                  <c:v>1.371632047955768</c:v>
                </c:pt>
                <c:pt idx="31">
                  <c:v>1.389036536458403</c:v>
                </c:pt>
                <c:pt idx="32">
                  <c:v>1.402674128262762</c:v>
                </c:pt>
                <c:pt idx="33">
                  <c:v>1.412613249234381</c:v>
                </c:pt>
                <c:pt idx="34">
                  <c:v>1.418947423831465</c:v>
                </c:pt>
                <c:pt idx="35">
                  <c:v>1.421793411623862</c:v>
                </c:pt>
                <c:pt idx="36">
                  <c:v>1.421289251795051</c:v>
                </c:pt>
                <c:pt idx="37">
                  <c:v>1.417592234769124</c:v>
                </c:pt>
                <c:pt idx="38">
                  <c:v>1.410876819784315</c:v>
                </c:pt>
                <c:pt idx="39">
                  <c:v>1.401332516785189</c:v>
                </c:pt>
                <c:pt idx="40">
                  <c:v>1.389161750436519</c:v>
                </c:pt>
                <c:pt idx="41">
                  <c:v>1.374577723382928</c:v>
                </c:pt>
                <c:pt idx="42">
                  <c:v>1.357802295099861</c:v>
                </c:pt>
                <c:pt idx="43">
                  <c:v>1.33906389181373</c:v>
                </c:pt>
                <c:pt idx="44">
                  <c:v>1.318595462023041</c:v>
                </c:pt>
                <c:pt idx="45">
                  <c:v>1.296632491138621</c:v>
                </c:pt>
                <c:pt idx="46">
                  <c:v>1.273411087690597</c:v>
                </c:pt>
                <c:pt idx="47">
                  <c:v>1.249166152433393</c:v>
                </c:pt>
                <c:pt idx="48">
                  <c:v>1.224129640528174</c:v>
                </c:pt>
                <c:pt idx="49">
                  <c:v>1.198528925805421</c:v>
                </c:pt>
                <c:pt idx="50">
                  <c:v>1.172585274918783</c:v>
                </c:pt>
                <c:pt idx="51">
                  <c:v>1.146512438004672</c:v>
                </c:pt>
                <c:pt idx="52">
                  <c:v>1.120515361269798</c:v>
                </c:pt>
                <c:pt idx="53">
                  <c:v>1.094789025749729</c:v>
                </c:pt>
                <c:pt idx="54">
                  <c:v>1.069517415324092</c:v>
                </c:pt>
                <c:pt idx="55">
                  <c:v>1.044872615946011</c:v>
                </c:pt>
                <c:pt idx="56">
                  <c:v>1.021014046952071</c:v>
                </c:pt>
                <c:pt idx="57">
                  <c:v>0.998087824271196</c:v>
                </c:pt>
                <c:pt idx="58">
                  <c:v>0.97622625435226</c:v>
                </c:pt>
                <c:pt idx="59">
                  <c:v>0.955547456686465</c:v>
                </c:pt>
                <c:pt idx="60">
                  <c:v>0.936155111916153</c:v>
                </c:pt>
                <c:pt idx="61">
                  <c:v>0.918138331700846</c:v>
                </c:pt>
                <c:pt idx="62">
                  <c:v>0.901571645757226</c:v>
                </c:pt>
                <c:pt idx="63">
                  <c:v>0.886515100805244</c:v>
                </c:pt>
                <c:pt idx="64">
                  <c:v>0.873014465539572</c:v>
                </c:pt>
                <c:pt idx="65">
                  <c:v>0.861101535205613</c:v>
                </c:pt>
                <c:pt idx="66">
                  <c:v>0.850794528893015</c:v>
                </c:pt>
                <c:pt idx="67">
                  <c:v>0.842098572267306</c:v>
                </c:pt>
                <c:pt idx="68">
                  <c:v>0.835006258141497</c:v>
                </c:pt>
                <c:pt idx="69">
                  <c:v>0.829498277043272</c:v>
                </c:pt>
                <c:pt idx="70">
                  <c:v>0.825544109758375</c:v>
                </c:pt>
                <c:pt idx="71">
                  <c:v>0.823102773725013</c:v>
                </c:pt>
                <c:pt idx="72">
                  <c:v>0.822123615115125</c:v>
                </c:pt>
                <c:pt idx="73">
                  <c:v>0.82254713846359</c:v>
                </c:pt>
                <c:pt idx="74">
                  <c:v>0.824305865792555</c:v>
                </c:pt>
                <c:pt idx="75">
                  <c:v>0.827325217321778</c:v>
                </c:pt>
                <c:pt idx="76">
                  <c:v>0.831524406053313</c:v>
                </c:pt>
                <c:pt idx="77">
                  <c:v>0.836817338766202</c:v>
                </c:pt>
                <c:pt idx="78">
                  <c:v>0.843113516249752</c:v>
                </c:pt>
                <c:pt idx="79">
                  <c:v>0.850318925938255</c:v>
                </c:pt>
                <c:pt idx="80">
                  <c:v>0.858336920481192</c:v>
                </c:pt>
                <c:pt idx="81">
                  <c:v>0.867069076186427</c:v>
                </c:pt>
                <c:pt idx="82">
                  <c:v>0.876416025705267</c:v>
                </c:pt>
                <c:pt idx="83">
                  <c:v>0.886278259782746</c:v>
                </c:pt>
                <c:pt idx="84">
                  <c:v>0.896556893369785</c:v>
                </c:pt>
                <c:pt idx="85">
                  <c:v>0.907154391881312</c:v>
                </c:pt>
                <c:pt idx="86">
                  <c:v>0.917975253881767</c:v>
                </c:pt>
                <c:pt idx="87">
                  <c:v>0.92892664698234</c:v>
                </c:pt>
                <c:pt idx="88">
                  <c:v>0.939918994238747</c:v>
                </c:pt>
                <c:pt idx="89">
                  <c:v>0.950866508840366</c:v>
                </c:pt>
                <c:pt idx="90">
                  <c:v>0.961687675377481</c:v>
                </c:pt>
                <c:pt idx="91">
                  <c:v>0.972305676459633</c:v>
                </c:pt>
                <c:pt idx="92">
                  <c:v>0.98264876393146</c:v>
                </c:pt>
                <c:pt idx="93">
                  <c:v>0.992650574389833</c:v>
                </c:pt>
                <c:pt idx="94">
                  <c:v>1.002250389144848</c:v>
                </c:pt>
                <c:pt idx="95">
                  <c:v>1.011393339184786</c:v>
                </c:pt>
                <c:pt idx="96">
                  <c:v>1.020030556099347</c:v>
                </c:pt>
                <c:pt idx="97">
                  <c:v>1.028119270284238</c:v>
                </c:pt>
                <c:pt idx="98">
                  <c:v>1.035622858092079</c:v>
                </c:pt>
                <c:pt idx="99">
                  <c:v>1.042510839908019</c:v>
                </c:pt>
                <c:pt idx="100">
                  <c:v>1.04875883141248</c:v>
                </c:pt>
                <c:pt idx="101">
                  <c:v>1.054348450547176</c:v>
                </c:pt>
                <c:pt idx="102">
                  <c:v>1.059267182923434</c:v>
                </c:pt>
                <c:pt idx="103">
                  <c:v>1.063508208603654</c:v>
                </c:pt>
                <c:pt idx="104">
                  <c:v>1.067070193347348</c:v>
                </c:pt>
                <c:pt idx="105">
                  <c:v>1.069957047542877</c:v>
                </c:pt>
                <c:pt idx="106">
                  <c:v>1.072177656145154</c:v>
                </c:pt>
                <c:pt idx="107">
                  <c:v>1.073745583008814</c:v>
                </c:pt>
                <c:pt idx="108">
                  <c:v>1.074678753046591</c:v>
                </c:pt>
                <c:pt idx="109">
                  <c:v>1.0749991156548</c:v>
                </c:pt>
                <c:pt idx="110">
                  <c:v>1.074732292833208</c:v>
                </c:pt>
                <c:pt idx="111">
                  <c:v>1.073907215386397</c:v>
                </c:pt>
                <c:pt idx="112">
                  <c:v>1.07255575052962</c:v>
                </c:pt>
                <c:pt idx="113">
                  <c:v>1.070712324135522</c:v>
                </c:pt>
                <c:pt idx="114">
                  <c:v>1.068413540750807</c:v>
                </c:pt>
                <c:pt idx="115">
                  <c:v>1.065697804385615</c:v>
                </c:pt>
                <c:pt idx="116">
                  <c:v>1.062604942934968</c:v>
                </c:pt>
                <c:pt idx="117">
                  <c:v>1.05917583893294</c:v>
                </c:pt>
                <c:pt idx="118">
                  <c:v>1.055452069168157</c:v>
                </c:pt>
                <c:pt idx="119">
                  <c:v>1.051475555505821</c:v>
                </c:pt>
                <c:pt idx="120">
                  <c:v>1.047288229068434</c:v>
                </c:pt>
                <c:pt idx="121">
                  <c:v>1.042931709726893</c:v>
                </c:pt>
                <c:pt idx="122">
                  <c:v>1.038447002647354</c:v>
                </c:pt>
                <c:pt idx="123">
                  <c:v>1.033874213429113</c:v>
                </c:pt>
                <c:pt idx="124">
                  <c:v>1.029252283156522</c:v>
                </c:pt>
                <c:pt idx="125">
                  <c:v>1.024618744475375</c:v>
                </c:pt>
                <c:pt idx="126">
                  <c:v>1.020009499592789</c:v>
                </c:pt>
                <c:pt idx="127">
                  <c:v>1.015458620891139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3.10'!$E$6</c:f>
              <c:strCache>
                <c:ptCount val="1"/>
                <c:pt idx="0">
                  <c:v>u1(k)</c:v>
                </c:pt>
              </c:strCache>
            </c:strRef>
          </c:tx>
          <c:val>
            <c:numRef>
              <c:f>'Aufgabe 3.10'!$E$8:$E$135</c:f>
              <c:numCache>
                <c:formatCode>0.000000</c:formatCode>
                <c:ptCount val="128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1.0</c:v>
                </c:pt>
                <c:pt idx="37">
                  <c:v>1.0</c:v>
                </c:pt>
                <c:pt idx="38">
                  <c:v>1.0</c:v>
                </c:pt>
                <c:pt idx="39">
                  <c:v>1.0</c:v>
                </c:pt>
                <c:pt idx="40">
                  <c:v>1.0</c:v>
                </c:pt>
                <c:pt idx="41">
                  <c:v>1.0</c:v>
                </c:pt>
                <c:pt idx="42">
                  <c:v>1.0</c:v>
                </c:pt>
                <c:pt idx="43">
                  <c:v>1.0</c:v>
                </c:pt>
                <c:pt idx="44">
                  <c:v>1.0</c:v>
                </c:pt>
                <c:pt idx="45">
                  <c:v>1.0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648472"/>
        <c:axId val="2062644888"/>
      </c:lineChart>
      <c:catAx>
        <c:axId val="2062648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2644888"/>
        <c:crosses val="autoZero"/>
        <c:auto val="1"/>
        <c:lblAlgn val="ctr"/>
        <c:lblOffset val="100"/>
        <c:noMultiLvlLbl val="0"/>
      </c:catAx>
      <c:valAx>
        <c:axId val="206264488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6264847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3.18 ungeregelt'!$B$5</c:f>
              <c:strCache>
                <c:ptCount val="1"/>
                <c:pt idx="0">
                  <c:v>x(k)</c:v>
                </c:pt>
              </c:strCache>
            </c:strRef>
          </c:tx>
          <c:cat>
            <c:strLit>
              <c:ptCount val="1"/>
              <c:pt idx="0">
                <c:v>_x000e_Zeit (Minuten)</c:v>
              </c:pt>
            </c:strLit>
          </c:cat>
          <c:val>
            <c:numRef>
              <c:f>'Aufgabe 3.18 ungeregelt'!$B$7:$B$71</c:f>
              <c:numCache>
                <c:formatCode>0.000</c:formatCode>
                <c:ptCount val="6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1.0</c:v>
                </c:pt>
                <c:pt idx="26">
                  <c:v>1.0</c:v>
                </c:pt>
                <c:pt idx="27">
                  <c:v>1.0</c:v>
                </c:pt>
                <c:pt idx="28">
                  <c:v>1.0</c:v>
                </c:pt>
                <c:pt idx="29">
                  <c:v>1.0</c:v>
                </c:pt>
                <c:pt idx="30">
                  <c:v>1.0</c:v>
                </c:pt>
                <c:pt idx="31">
                  <c:v>1.0</c:v>
                </c:pt>
                <c:pt idx="32">
                  <c:v>1.0</c:v>
                </c:pt>
                <c:pt idx="33">
                  <c:v>1.0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3.18 ungeregelt'!$C$5</c:f>
              <c:strCache>
                <c:ptCount val="1"/>
                <c:pt idx="0">
                  <c:v>y(k)</c:v>
                </c:pt>
              </c:strCache>
            </c:strRef>
          </c:tx>
          <c:cat>
            <c:strLit>
              <c:ptCount val="1"/>
              <c:pt idx="0">
                <c:v>_x000e_Zeit (Minuten)</c:v>
              </c:pt>
            </c:strLit>
          </c:cat>
          <c:val>
            <c:numRef>
              <c:f>'Aufgabe 3.18 ungeregelt'!$C$7:$C$71</c:f>
              <c:numCache>
                <c:formatCode>0.000</c:formatCode>
                <c:ptCount val="65"/>
                <c:pt idx="0">
                  <c:v>0.064516129032258</c:v>
                </c:pt>
                <c:pt idx="1">
                  <c:v>0.126951092611863</c:v>
                </c:pt>
                <c:pt idx="2">
                  <c:v>0.187372025108254</c:v>
                </c:pt>
                <c:pt idx="3">
                  <c:v>0.245843895266052</c:v>
                </c:pt>
                <c:pt idx="4">
                  <c:v>0.302429576063922</c:v>
                </c:pt>
                <c:pt idx="5">
                  <c:v>0.357189912319924</c:v>
                </c:pt>
                <c:pt idx="6">
                  <c:v>0.410183786116055</c:v>
                </c:pt>
                <c:pt idx="7">
                  <c:v>0.461468180112312</c:v>
                </c:pt>
                <c:pt idx="8">
                  <c:v>0.511098238818366</c:v>
                </c:pt>
                <c:pt idx="9">
                  <c:v>0.559127327888741</c:v>
                </c:pt>
                <c:pt idx="10">
                  <c:v>0.605607091505233</c:v>
                </c:pt>
                <c:pt idx="11">
                  <c:v>0.65058750790829</c:v>
                </c:pt>
                <c:pt idx="12">
                  <c:v>0.694116943137055</c:v>
                </c:pt>
                <c:pt idx="13">
                  <c:v>0.73624220303586</c:v>
                </c:pt>
                <c:pt idx="14">
                  <c:v>0.77700858358309</c:v>
                </c:pt>
                <c:pt idx="15">
                  <c:v>0.816459919596539</c:v>
                </c:pt>
                <c:pt idx="16">
                  <c:v>0.854638631867618</c:v>
                </c:pt>
                <c:pt idx="17">
                  <c:v>0.891585772775114</c:v>
                </c:pt>
                <c:pt idx="18">
                  <c:v>0.92734107042753</c:v>
                </c:pt>
                <c:pt idx="19">
                  <c:v>0.96194297138148</c:v>
                </c:pt>
                <c:pt idx="20">
                  <c:v>0.995428681982078</c:v>
                </c:pt>
                <c:pt idx="21">
                  <c:v>1.027834208369752</c:v>
                </c:pt>
                <c:pt idx="22">
                  <c:v>1.059194395196535</c:v>
                </c:pt>
                <c:pt idx="23">
                  <c:v>1.08954296309342</c:v>
                </c:pt>
                <c:pt idx="24">
                  <c:v>1.118912544929116</c:v>
                </c:pt>
                <c:pt idx="25">
                  <c:v>1.147334720899145</c:v>
                </c:pt>
                <c:pt idx="26">
                  <c:v>1.174840052483043</c:v>
                </c:pt>
                <c:pt idx="27">
                  <c:v>1.201458115306171</c:v>
                </c:pt>
                <c:pt idx="28">
                  <c:v>1.227217530941456</c:v>
                </c:pt>
                <c:pt idx="29">
                  <c:v>1.25214599768528</c:v>
                </c:pt>
                <c:pt idx="30">
                  <c:v>1.276270320340593</c:v>
                </c:pt>
                <c:pt idx="31">
                  <c:v>1.299616439039283</c:v>
                </c:pt>
                <c:pt idx="32">
                  <c:v>1.32220945713479</c:v>
                </c:pt>
                <c:pt idx="33">
                  <c:v>1.344073668194958</c:v>
                </c:pt>
                <c:pt idx="34">
                  <c:v>1.300716453091895</c:v>
                </c:pt>
                <c:pt idx="35">
                  <c:v>1.258757857830866</c:v>
                </c:pt>
                <c:pt idx="36">
                  <c:v>1.218152765642774</c:v>
                </c:pt>
                <c:pt idx="37">
                  <c:v>1.178857515138168</c:v>
                </c:pt>
                <c:pt idx="38">
                  <c:v>1.140829853359517</c:v>
                </c:pt>
                <c:pt idx="39">
                  <c:v>1.10402889034792</c:v>
                </c:pt>
                <c:pt idx="40">
                  <c:v>1.068415055175406</c:v>
                </c:pt>
                <c:pt idx="41">
                  <c:v>1.033950053395554</c:v>
                </c:pt>
                <c:pt idx="42">
                  <c:v>1.000596825866665</c:v>
                </c:pt>
                <c:pt idx="43">
                  <c:v>0.968319508903224</c:v>
                </c:pt>
                <c:pt idx="44">
                  <c:v>0.937083395712797</c:v>
                </c:pt>
                <c:pt idx="45">
                  <c:v>0.906854899076901</c:v>
                </c:pt>
                <c:pt idx="46">
                  <c:v>0.87760151523571</c:v>
                </c:pt>
                <c:pt idx="47">
                  <c:v>0.849291788937784</c:v>
                </c:pt>
                <c:pt idx="48">
                  <c:v>0.82189527961721</c:v>
                </c:pt>
                <c:pt idx="49">
                  <c:v>0.795382528661816</c:v>
                </c:pt>
                <c:pt idx="50">
                  <c:v>0.769725027737242</c:v>
                </c:pt>
                <c:pt idx="51">
                  <c:v>0.744895188132814</c:v>
                </c:pt>
                <c:pt idx="52">
                  <c:v>0.720866311096272</c:v>
                </c:pt>
                <c:pt idx="53">
                  <c:v>0.697612559125424</c:v>
                </c:pt>
                <c:pt idx="54">
                  <c:v>0.675108928185894</c:v>
                </c:pt>
                <c:pt idx="55">
                  <c:v>0.653331220825059</c:v>
                </c:pt>
                <c:pt idx="56">
                  <c:v>0.632256020153283</c:v>
                </c:pt>
                <c:pt idx="57">
                  <c:v>0.611860664664467</c:v>
                </c:pt>
                <c:pt idx="58">
                  <c:v>0.592123223868839</c:v>
                </c:pt>
                <c:pt idx="59">
                  <c:v>0.57302247471178</c:v>
                </c:pt>
                <c:pt idx="60">
                  <c:v>0.554537878753335</c:v>
                </c:pt>
                <c:pt idx="61">
                  <c:v>0.536649560083873</c:v>
                </c:pt>
                <c:pt idx="62">
                  <c:v>0.519338283952135</c:v>
                </c:pt>
                <c:pt idx="63">
                  <c:v>0.502585436082711</c:v>
                </c:pt>
                <c:pt idx="64">
                  <c:v>0.486373002660688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597720"/>
        <c:axId val="2062594728"/>
      </c:lineChart>
      <c:catAx>
        <c:axId val="2062597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62594728"/>
        <c:crosses val="autoZero"/>
        <c:auto val="1"/>
        <c:lblAlgn val="ctr"/>
        <c:lblOffset val="100"/>
        <c:noMultiLvlLbl val="0"/>
      </c:catAx>
      <c:valAx>
        <c:axId val="2062594728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62597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3.18 geregelt'!$B$8</c:f>
              <c:strCache>
                <c:ptCount val="1"/>
                <c:pt idx="0">
                  <c:v>x(k)</c:v>
                </c:pt>
              </c:strCache>
            </c:strRef>
          </c:tx>
          <c:val>
            <c:numRef>
              <c:f>'Aufgabe 3.18 geregelt'!$B$10:$B$74</c:f>
              <c:numCache>
                <c:formatCode>0.000</c:formatCode>
                <c:ptCount val="6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  <c:pt idx="24">
                  <c:v>1.0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1.0</c:v>
                </c:pt>
                <c:pt idx="33">
                  <c:v>1.0</c:v>
                </c:pt>
                <c:pt idx="34">
                  <c:v>1.0</c:v>
                </c:pt>
                <c:pt idx="35">
                  <c:v>1.0</c:v>
                </c:pt>
                <c:pt idx="36">
                  <c:v>1.0</c:v>
                </c:pt>
                <c:pt idx="37">
                  <c:v>1.0</c:v>
                </c:pt>
                <c:pt idx="38">
                  <c:v>1.0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3.18 geregelt'!$C$8</c:f>
              <c:strCache>
                <c:ptCount val="1"/>
                <c:pt idx="0">
                  <c:v>y(k)</c:v>
                </c:pt>
              </c:strCache>
            </c:strRef>
          </c:tx>
          <c:val>
            <c:numRef>
              <c:f>'Aufgabe 3.18 geregelt'!$C$10:$C$74</c:f>
              <c:numCache>
                <c:formatCode>0.000</c:formatCode>
                <c:ptCount val="65"/>
                <c:pt idx="0">
                  <c:v>0.064516129032258</c:v>
                </c:pt>
                <c:pt idx="1">
                  <c:v>0.126951092611863</c:v>
                </c:pt>
                <c:pt idx="2">
                  <c:v>0.187372025108254</c:v>
                </c:pt>
                <c:pt idx="3">
                  <c:v>0.245843895266052</c:v>
                </c:pt>
                <c:pt idx="4">
                  <c:v>0.302429576063922</c:v>
                </c:pt>
                <c:pt idx="5">
                  <c:v>0.357189912319924</c:v>
                </c:pt>
                <c:pt idx="6">
                  <c:v>0.410183786116055</c:v>
                </c:pt>
                <c:pt idx="7">
                  <c:v>0.461468180112312</c:v>
                </c:pt>
                <c:pt idx="8">
                  <c:v>0.511098238818366</c:v>
                </c:pt>
                <c:pt idx="9">
                  <c:v>0.559127327888741</c:v>
                </c:pt>
                <c:pt idx="10">
                  <c:v>0.605607091505233</c:v>
                </c:pt>
                <c:pt idx="11">
                  <c:v>0.65058750790829</c:v>
                </c:pt>
                <c:pt idx="12">
                  <c:v>0.694116943137055</c:v>
                </c:pt>
                <c:pt idx="13">
                  <c:v>0.73624220303586</c:v>
                </c:pt>
                <c:pt idx="14">
                  <c:v>0.77700858358309</c:v>
                </c:pt>
                <c:pt idx="15">
                  <c:v>0.816459919596539</c:v>
                </c:pt>
                <c:pt idx="16">
                  <c:v>0.854638631867618</c:v>
                </c:pt>
                <c:pt idx="17">
                  <c:v>0.891585772775114</c:v>
                </c:pt>
                <c:pt idx="18">
                  <c:v>0.92734107042753</c:v>
                </c:pt>
                <c:pt idx="19">
                  <c:v>0.96194297138148</c:v>
                </c:pt>
                <c:pt idx="20">
                  <c:v>0.995428681982078</c:v>
                </c:pt>
                <c:pt idx="21">
                  <c:v>1.027834208369752</c:v>
                </c:pt>
                <c:pt idx="22">
                  <c:v>1.059194395196535</c:v>
                </c:pt>
                <c:pt idx="23">
                  <c:v>1.08954296309342</c:v>
                </c:pt>
                <c:pt idx="24">
                  <c:v>1.118912544929116</c:v>
                </c:pt>
                <c:pt idx="25">
                  <c:v>1.082818591866887</c:v>
                </c:pt>
                <c:pt idx="26">
                  <c:v>1.04788895987118</c:v>
                </c:pt>
                <c:pt idx="27">
                  <c:v>1.014086090197917</c:v>
                </c:pt>
                <c:pt idx="28">
                  <c:v>0.981373635675403</c:v>
                </c:pt>
                <c:pt idx="29">
                  <c:v>0.949716421621358</c:v>
                </c:pt>
                <c:pt idx="30">
                  <c:v>0.919080408020669</c:v>
                </c:pt>
                <c:pt idx="31">
                  <c:v>0.889432652923228</c:v>
                </c:pt>
                <c:pt idx="32">
                  <c:v>0.925257406054736</c:v>
                </c:pt>
                <c:pt idx="33">
                  <c:v>0.959926521988454</c:v>
                </c:pt>
                <c:pt idx="34">
                  <c:v>0.993477279343666</c:v>
                </c:pt>
                <c:pt idx="35">
                  <c:v>1.025945754203547</c:v>
                </c:pt>
                <c:pt idx="36">
                  <c:v>1.057366858906658</c:v>
                </c:pt>
                <c:pt idx="37">
                  <c:v>1.087774379587089</c:v>
                </c:pt>
                <c:pt idx="38">
                  <c:v>1.117201012503634</c:v>
                </c:pt>
                <c:pt idx="39">
                  <c:v>1.081162270164807</c:v>
                </c:pt>
                <c:pt idx="40">
                  <c:v>1.046286067901426</c:v>
                </c:pt>
                <c:pt idx="41">
                  <c:v>1.012534904420735</c:v>
                </c:pt>
                <c:pt idx="42">
                  <c:v>0.979872488149098</c:v>
                </c:pt>
                <c:pt idx="43">
                  <c:v>0.948263698208804</c:v>
                </c:pt>
                <c:pt idx="44">
                  <c:v>0.917674546653682</c:v>
                </c:pt>
                <c:pt idx="45">
                  <c:v>0.888072141922917</c:v>
                </c:pt>
                <c:pt idx="46">
                  <c:v>0.923940782506049</c:v>
                </c:pt>
                <c:pt idx="47">
                  <c:v>0.958652370167144</c:v>
                </c:pt>
                <c:pt idx="48">
                  <c:v>0.99224422919401</c:v>
                </c:pt>
                <c:pt idx="49">
                  <c:v>1.024752479865171</c:v>
                </c:pt>
                <c:pt idx="50">
                  <c:v>1.056212077288875</c:v>
                </c:pt>
                <c:pt idx="51">
                  <c:v>1.086656848989234</c:v>
                </c:pt>
                <c:pt idx="52">
                  <c:v>1.116119531279904</c:v>
                </c:pt>
                <c:pt idx="53">
                  <c:v>1.080115675432165</c:v>
                </c:pt>
                <c:pt idx="54">
                  <c:v>1.045273234289192</c:v>
                </c:pt>
                <c:pt idx="55">
                  <c:v>1.011554742860508</c:v>
                </c:pt>
                <c:pt idx="56">
                  <c:v>0.978923944703718</c:v>
                </c:pt>
                <c:pt idx="57">
                  <c:v>0.947345752939081</c:v>
                </c:pt>
                <c:pt idx="58">
                  <c:v>0.916786212521692</c:v>
                </c:pt>
                <c:pt idx="59">
                  <c:v>0.887212463730669</c:v>
                </c:pt>
                <c:pt idx="60">
                  <c:v>0.923108835868389</c:v>
                </c:pt>
                <c:pt idx="61">
                  <c:v>0.957847260517796</c:v>
                </c:pt>
                <c:pt idx="62">
                  <c:v>0.991465090823673</c:v>
                </c:pt>
                <c:pt idx="63">
                  <c:v>1.023998474990652</c:v>
                </c:pt>
                <c:pt idx="64">
                  <c:v>1.055482395152243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558728"/>
        <c:axId val="2062555736"/>
      </c:lineChart>
      <c:catAx>
        <c:axId val="20625587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62555736"/>
        <c:crosses val="autoZero"/>
        <c:auto val="1"/>
        <c:lblAlgn val="ctr"/>
        <c:lblOffset val="100"/>
        <c:noMultiLvlLbl val="0"/>
      </c:catAx>
      <c:valAx>
        <c:axId val="2062555736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2062558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'Aufgabe 3.23'!$B$12</c:f>
              <c:strCache>
                <c:ptCount val="1"/>
                <c:pt idx="0">
                  <c:v>qe(k)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3.23'!$B$14:$B$141</c:f>
              <c:numCache>
                <c:formatCode>General</c:formatCode>
                <c:ptCount val="128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  <c:pt idx="24">
                  <c:v>0.25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0.25</c:v>
                </c:pt>
                <c:pt idx="33">
                  <c:v>0.25</c:v>
                </c:pt>
                <c:pt idx="34">
                  <c:v>0.25</c:v>
                </c:pt>
                <c:pt idx="35">
                  <c:v>0.25</c:v>
                </c:pt>
                <c:pt idx="36">
                  <c:v>0.25</c:v>
                </c:pt>
                <c:pt idx="37">
                  <c:v>0.25</c:v>
                </c:pt>
                <c:pt idx="38">
                  <c:v>0.25</c:v>
                </c:pt>
                <c:pt idx="39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0.25</c:v>
                </c:pt>
                <c:pt idx="45">
                  <c:v>0.25</c:v>
                </c:pt>
                <c:pt idx="46">
                  <c:v>0.25</c:v>
                </c:pt>
                <c:pt idx="47">
                  <c:v>0.25</c:v>
                </c:pt>
                <c:pt idx="48">
                  <c:v>0.25</c:v>
                </c:pt>
                <c:pt idx="49">
                  <c:v>0.25</c:v>
                </c:pt>
                <c:pt idx="50">
                  <c:v>0.25</c:v>
                </c:pt>
                <c:pt idx="51">
                  <c:v>0.25</c:v>
                </c:pt>
                <c:pt idx="52">
                  <c:v>0.25</c:v>
                </c:pt>
                <c:pt idx="53">
                  <c:v>0.25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0.25</c:v>
                </c:pt>
                <c:pt idx="58">
                  <c:v>0.25</c:v>
                </c:pt>
                <c:pt idx="59">
                  <c:v>0.25</c:v>
                </c:pt>
                <c:pt idx="60">
                  <c:v>0.25</c:v>
                </c:pt>
                <c:pt idx="61">
                  <c:v>0.25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'Aufgabe 3.23'!$C$12</c:f>
              <c:strCache>
                <c:ptCount val="1"/>
                <c:pt idx="0">
                  <c:v>h(k) [m]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3.23'!$C$14:$C$141</c:f>
              <c:numCache>
                <c:formatCode>0.0000</c:formatCode>
                <c:ptCount val="128"/>
                <c:pt idx="0">
                  <c:v>0.00980743153217459</c:v>
                </c:pt>
                <c:pt idx="1">
                  <c:v>0.0194260028580038</c:v>
                </c:pt>
                <c:pt idx="2">
                  <c:v>0.0288593508295447</c:v>
                </c:pt>
                <c:pt idx="3">
                  <c:v>0.0381110422645511</c:v>
                </c:pt>
                <c:pt idx="4">
                  <c:v>0.0471845752951143</c:v>
                </c:pt>
                <c:pt idx="5">
                  <c:v>0.0560833806903317</c:v>
                </c:pt>
                <c:pt idx="6">
                  <c:v>0.0648108231535057</c:v>
                </c:pt>
                <c:pt idx="7">
                  <c:v>0.0733702025943629</c:v>
                </c:pt>
                <c:pt idx="8">
                  <c:v>0.0817647553767739</c:v>
                </c:pt>
                <c:pt idx="9">
                  <c:v>0.089997655542446</c:v>
                </c:pt>
                <c:pt idx="10">
                  <c:v>0.0980720160110519</c:v>
                </c:pt>
                <c:pt idx="11">
                  <c:v>0.105990889757247</c:v>
                </c:pt>
                <c:pt idx="12">
                  <c:v>0.113757270965021</c:v>
                </c:pt>
                <c:pt idx="13">
                  <c:v>0.121374096159822</c:v>
                </c:pt>
                <c:pt idx="14">
                  <c:v>0.128844245318878</c:v>
                </c:pt>
                <c:pt idx="15">
                  <c:v>0.136170542960135</c:v>
                </c:pt>
                <c:pt idx="16">
                  <c:v>0.143355759210231</c:v>
                </c:pt>
                <c:pt idx="17">
                  <c:v>0.150402610851899</c:v>
                </c:pt>
                <c:pt idx="18">
                  <c:v>0.157313762351205</c:v>
                </c:pt>
                <c:pt idx="19">
                  <c:v>0.164091826864997</c:v>
                </c:pt>
                <c:pt idx="20">
                  <c:v>0.170739367228965</c:v>
                </c:pt>
                <c:pt idx="21">
                  <c:v>0.177258896926664</c:v>
                </c:pt>
                <c:pt idx="22">
                  <c:v>0.183652881039879</c:v>
                </c:pt>
                <c:pt idx="23">
                  <c:v>0.189923737180697</c:v>
                </c:pt>
                <c:pt idx="24">
                  <c:v>0.196073836405615</c:v>
                </c:pt>
                <c:pt idx="25">
                  <c:v>0.202105504112062</c:v>
                </c:pt>
                <c:pt idx="26">
                  <c:v>0.208021020917643</c:v>
                </c:pt>
                <c:pt idx="27">
                  <c:v>0.213822623522459</c:v>
                </c:pt>
                <c:pt idx="28">
                  <c:v>0.21951250555482</c:v>
                </c:pt>
                <c:pt idx="29">
                  <c:v>0.225092818400674</c:v>
                </c:pt>
                <c:pt idx="30">
                  <c:v>0.230565672017057</c:v>
                </c:pt>
                <c:pt idx="31">
                  <c:v>0.235933135729886</c:v>
                </c:pt>
                <c:pt idx="32">
                  <c:v>0.241197239016385</c:v>
                </c:pt>
                <c:pt idx="33">
                  <c:v>0.24635997227245</c:v>
                </c:pt>
                <c:pt idx="34">
                  <c:v>0.251423287565223</c:v>
                </c:pt>
                <c:pt idx="35">
                  <c:v>0.256389099371191</c:v>
                </c:pt>
                <c:pt idx="36">
                  <c:v>0.261259285300061</c:v>
                </c:pt>
                <c:pt idx="37">
                  <c:v>0.266035686804697</c:v>
                </c:pt>
                <c:pt idx="38">
                  <c:v>0.270720109877385</c:v>
                </c:pt>
                <c:pt idx="39">
                  <c:v>0.275314325732698</c:v>
                </c:pt>
                <c:pt idx="40">
                  <c:v>0.2798200714772</c:v>
                </c:pt>
                <c:pt idx="41">
                  <c:v>0.284239050766259</c:v>
                </c:pt>
                <c:pt idx="42">
                  <c:v>0.288572934448213</c:v>
                </c:pt>
                <c:pt idx="43">
                  <c:v>0.29282336119613</c:v>
                </c:pt>
                <c:pt idx="44">
                  <c:v>0.296991938127402</c:v>
                </c:pt>
                <c:pt idx="45">
                  <c:v>0.301080241411408</c:v>
                </c:pt>
                <c:pt idx="46">
                  <c:v>0.305089816865472</c:v>
                </c:pt>
                <c:pt idx="47">
                  <c:v>0.309022180539355</c:v>
                </c:pt>
                <c:pt idx="48">
                  <c:v>0.312878819288477</c:v>
                </c:pt>
                <c:pt idx="49">
                  <c:v>0.316661191336111</c:v>
                </c:pt>
                <c:pt idx="50">
                  <c:v>0.32037072682475</c:v>
                </c:pt>
                <c:pt idx="51">
                  <c:v>0.324008828356849</c:v>
                </c:pt>
                <c:pt idx="52">
                  <c:v>0.327576871525165</c:v>
                </c:pt>
                <c:pt idx="53">
                  <c:v>0.331076205432876</c:v>
                </c:pt>
                <c:pt idx="54">
                  <c:v>0.334508153203685</c:v>
                </c:pt>
                <c:pt idx="55">
                  <c:v>0.337874012482105</c:v>
                </c:pt>
                <c:pt idx="56">
                  <c:v>0.34117505592411</c:v>
                </c:pt>
                <c:pt idx="57">
                  <c:v>0.344412531678329</c:v>
                </c:pt>
                <c:pt idx="58">
                  <c:v>0.347587663857987</c:v>
                </c:pt>
                <c:pt idx="59">
                  <c:v>0.350701653003747</c:v>
                </c:pt>
                <c:pt idx="60">
                  <c:v>0.353755676537645</c:v>
                </c:pt>
                <c:pt idx="61">
                  <c:v>0.35675088920828</c:v>
                </c:pt>
                <c:pt idx="62">
                  <c:v>0.359688423527436</c:v>
                </c:pt>
                <c:pt idx="63">
                  <c:v>0.362569390198289</c:v>
                </c:pt>
                <c:pt idx="64">
                  <c:v>0.365394878535376</c:v>
                </c:pt>
                <c:pt idx="65">
                  <c:v>0.36816595687647</c:v>
                </c:pt>
                <c:pt idx="66">
                  <c:v>0.370883672986527</c:v>
                </c:pt>
                <c:pt idx="67">
                  <c:v>0.36374162292168</c:v>
                </c:pt>
                <c:pt idx="68">
                  <c:v>0.356737106220644</c:v>
                </c:pt>
                <c:pt idx="69">
                  <c:v>0.349867474424507</c:v>
                </c:pt>
                <c:pt idx="70">
                  <c:v>0.34313013007532</c:v>
                </c:pt>
                <c:pt idx="71">
                  <c:v>0.336522525733986</c:v>
                </c:pt>
                <c:pt idx="72">
                  <c:v>0.330042163017053</c:v>
                </c:pt>
                <c:pt idx="73">
                  <c:v>0.323686591652055</c:v>
                </c:pt>
                <c:pt idx="74">
                  <c:v>0.317453408551049</c:v>
                </c:pt>
                <c:pt idx="75">
                  <c:v>0.311340256901986</c:v>
                </c:pt>
                <c:pt idx="76">
                  <c:v>0.305344825277588</c:v>
                </c:pt>
                <c:pt idx="77">
                  <c:v>0.299464846761376</c:v>
                </c:pt>
                <c:pt idx="78">
                  <c:v>0.293698098090535</c:v>
                </c:pt>
                <c:pt idx="79">
                  <c:v>0.288042398815282</c:v>
                </c:pt>
                <c:pt idx="80">
                  <c:v>0.282495610474421</c:v>
                </c:pt>
                <c:pt idx="81">
                  <c:v>0.277055635786774</c:v>
                </c:pt>
                <c:pt idx="82">
                  <c:v>0.271720417858189</c:v>
                </c:pt>
                <c:pt idx="83">
                  <c:v>0.266487939403806</c:v>
                </c:pt>
                <c:pt idx="84">
                  <c:v>0.261356221985312</c:v>
                </c:pt>
                <c:pt idx="85">
                  <c:v>0.256323325262877</c:v>
                </c:pt>
                <c:pt idx="86">
                  <c:v>0.251387346261499</c:v>
                </c:pt>
                <c:pt idx="87">
                  <c:v>0.246546418651472</c:v>
                </c:pt>
                <c:pt idx="88">
                  <c:v>0.241798712042716</c:v>
                </c:pt>
                <c:pt idx="89">
                  <c:v>0.237142431292694</c:v>
                </c:pt>
                <c:pt idx="90">
                  <c:v>0.232575815827652</c:v>
                </c:pt>
                <c:pt idx="91">
                  <c:v>0.228097138976934</c:v>
                </c:pt>
                <c:pt idx="92">
                  <c:v>0.223704707320119</c:v>
                </c:pt>
                <c:pt idx="93">
                  <c:v>0.219396860046723</c:v>
                </c:pt>
                <c:pt idx="94">
                  <c:v>0.215171968328233</c:v>
                </c:pt>
                <c:pt idx="95">
                  <c:v>0.211028434702238</c:v>
                </c:pt>
                <c:pt idx="96">
                  <c:v>0.206964692468418</c:v>
                </c:pt>
                <c:pt idx="97">
                  <c:v>0.202979205096158</c:v>
                </c:pt>
                <c:pt idx="98">
                  <c:v>0.199070465643579</c:v>
                </c:pt>
                <c:pt idx="99">
                  <c:v>0.195236996187752</c:v>
                </c:pt>
                <c:pt idx="100">
                  <c:v>0.191477347265881</c:v>
                </c:pt>
                <c:pt idx="101">
                  <c:v>0.187790097327255</c:v>
                </c:pt>
                <c:pt idx="102">
                  <c:v>0.184173852195745</c:v>
                </c:pt>
                <c:pt idx="103">
                  <c:v>0.180627244542662</c:v>
                </c:pt>
                <c:pt idx="104">
                  <c:v>0.177148933369751</c:v>
                </c:pt>
                <c:pt idx="105">
                  <c:v>0.173737603502159</c:v>
                </c:pt>
                <c:pt idx="106">
                  <c:v>0.170391965091152</c:v>
                </c:pt>
                <c:pt idx="107">
                  <c:v>0.167110753126416</c:v>
                </c:pt>
                <c:pt idx="108">
                  <c:v>0.163892726957746</c:v>
                </c:pt>
                <c:pt idx="109">
                  <c:v>0.160736669825948</c:v>
                </c:pt>
                <c:pt idx="110">
                  <c:v>0.157641388402774</c:v>
                </c:pt>
                <c:pt idx="111">
                  <c:v>0.154605712339714</c:v>
                </c:pt>
                <c:pt idx="112">
                  <c:v>0.151628493825483</c:v>
                </c:pt>
                <c:pt idx="113">
                  <c:v>0.148708607152018</c:v>
                </c:pt>
                <c:pt idx="114">
                  <c:v>0.145844948288847</c:v>
                </c:pt>
                <c:pt idx="115">
                  <c:v>0.143036434465641</c:v>
                </c:pt>
                <c:pt idx="116">
                  <c:v>0.140282003762815</c:v>
                </c:pt>
                <c:pt idx="117">
                  <c:v>0.137580614710007</c:v>
                </c:pt>
                <c:pt idx="118">
                  <c:v>0.134931245892289</c:v>
                </c:pt>
                <c:pt idx="119">
                  <c:v>0.132332895563964</c:v>
                </c:pt>
                <c:pt idx="120">
                  <c:v>0.129784581269798</c:v>
                </c:pt>
                <c:pt idx="121">
                  <c:v>0.12728533947355</c:v>
                </c:pt>
                <c:pt idx="122">
                  <c:v>0.124834225193644</c:v>
                </c:pt>
                <c:pt idx="123">
                  <c:v>0.122430311645873</c:v>
                </c:pt>
                <c:pt idx="124">
                  <c:v>0.12007268989297</c:v>
                </c:pt>
                <c:pt idx="125">
                  <c:v>0.117760468500933</c:v>
                </c:pt>
                <c:pt idx="126">
                  <c:v>0.11549277320197</c:v>
                </c:pt>
                <c:pt idx="127">
                  <c:v>0.113268746563929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'Aufgabe 3.23'!$D$12</c:f>
              <c:strCache>
                <c:ptCount val="1"/>
                <c:pt idx="0">
                  <c:v>qa(k) [m3/s]</c:v>
                </c:pt>
              </c:strCache>
            </c:strRef>
          </c:tx>
          <c:cat>
            <c:numRef>
              <c:f>'Aufgabe 3.23'!$A$14:$A$141</c:f>
              <c:numCache>
                <c:formatCode>General</c:formatCode>
                <c:ptCount val="12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  <c:pt idx="91">
                  <c:v>91.0</c:v>
                </c:pt>
                <c:pt idx="92">
                  <c:v>92.0</c:v>
                </c:pt>
                <c:pt idx="93">
                  <c:v>93.0</c:v>
                </c:pt>
                <c:pt idx="94">
                  <c:v>94.0</c:v>
                </c:pt>
                <c:pt idx="95">
                  <c:v>95.0</c:v>
                </c:pt>
                <c:pt idx="96">
                  <c:v>96.0</c:v>
                </c:pt>
                <c:pt idx="97">
                  <c:v>97.0</c:v>
                </c:pt>
                <c:pt idx="98">
                  <c:v>98.0</c:v>
                </c:pt>
                <c:pt idx="99">
                  <c:v>99.0</c:v>
                </c:pt>
                <c:pt idx="100">
                  <c:v>100.0</c:v>
                </c:pt>
                <c:pt idx="101">
                  <c:v>101.0</c:v>
                </c:pt>
                <c:pt idx="102">
                  <c:v>102.0</c:v>
                </c:pt>
                <c:pt idx="103">
                  <c:v>103.0</c:v>
                </c:pt>
                <c:pt idx="104">
                  <c:v>104.0</c:v>
                </c:pt>
                <c:pt idx="105">
                  <c:v>105.0</c:v>
                </c:pt>
                <c:pt idx="106">
                  <c:v>106.0</c:v>
                </c:pt>
                <c:pt idx="107">
                  <c:v>107.0</c:v>
                </c:pt>
                <c:pt idx="108">
                  <c:v>108.0</c:v>
                </c:pt>
                <c:pt idx="109">
                  <c:v>109.0</c:v>
                </c:pt>
                <c:pt idx="110">
                  <c:v>110.0</c:v>
                </c:pt>
                <c:pt idx="111">
                  <c:v>111.0</c:v>
                </c:pt>
                <c:pt idx="112">
                  <c:v>112.0</c:v>
                </c:pt>
                <c:pt idx="113">
                  <c:v>113.0</c:v>
                </c:pt>
                <c:pt idx="114">
                  <c:v>114.0</c:v>
                </c:pt>
                <c:pt idx="115">
                  <c:v>115.0</c:v>
                </c:pt>
                <c:pt idx="116">
                  <c:v>116.0</c:v>
                </c:pt>
                <c:pt idx="117">
                  <c:v>117.0</c:v>
                </c:pt>
                <c:pt idx="118">
                  <c:v>118.0</c:v>
                </c:pt>
                <c:pt idx="119">
                  <c:v>119.0</c:v>
                </c:pt>
                <c:pt idx="120">
                  <c:v>120.0</c:v>
                </c:pt>
                <c:pt idx="121">
                  <c:v>121.0</c:v>
                </c:pt>
                <c:pt idx="122">
                  <c:v>122.0</c:v>
                </c:pt>
                <c:pt idx="123">
                  <c:v>123.0</c:v>
                </c:pt>
                <c:pt idx="124">
                  <c:v>124.0</c:v>
                </c:pt>
                <c:pt idx="125">
                  <c:v>125.0</c:v>
                </c:pt>
                <c:pt idx="126">
                  <c:v>126.0</c:v>
                </c:pt>
                <c:pt idx="127">
                  <c:v>127.0</c:v>
                </c:pt>
              </c:numCache>
            </c:numRef>
          </c:cat>
          <c:val>
            <c:numRef>
              <c:f>'Aufgabe 3.23'!$D$14:$D$141</c:f>
              <c:numCache>
                <c:formatCode>0.0000</c:formatCode>
                <c:ptCount val="128"/>
                <c:pt idx="0">
                  <c:v>0.00481421169563509</c:v>
                </c:pt>
                <c:pt idx="1">
                  <c:v>0.00953571685426863</c:v>
                </c:pt>
                <c:pt idx="2">
                  <c:v>0.0141663007114794</c:v>
                </c:pt>
                <c:pt idx="3">
                  <c:v>0.0187077141248381</c:v>
                </c:pt>
                <c:pt idx="4">
                  <c:v>0.0231616742359196</c:v>
                </c:pt>
                <c:pt idx="5">
                  <c:v>0.0275298651195665</c:v>
                </c:pt>
                <c:pt idx="6">
                  <c:v>0.0318139384206501</c:v>
                </c:pt>
                <c:pt idx="7">
                  <c:v>0.0360155139785696</c:v>
                </c:pt>
                <c:pt idx="8">
                  <c:v>0.0401361804397249</c:v>
                </c:pt>
                <c:pt idx="9">
                  <c:v>0.0441774958581958</c:v>
                </c:pt>
                <c:pt idx="10">
                  <c:v>0.0481409882848533</c:v>
                </c:pt>
                <c:pt idx="11">
                  <c:v>0.0520281563451269</c:v>
                </c:pt>
                <c:pt idx="12">
                  <c:v>0.0558404698056458</c:v>
                </c:pt>
                <c:pt idx="13">
                  <c:v>0.0595793701299685</c:v>
                </c:pt>
                <c:pt idx="14">
                  <c:v>0.0632462710236105</c:v>
                </c:pt>
                <c:pt idx="15">
                  <c:v>0.0668425589685769</c:v>
                </c:pt>
                <c:pt idx="16">
                  <c:v>0.0703695937476012</c:v>
                </c:pt>
                <c:pt idx="17">
                  <c:v>0.0738287089582892</c:v>
                </c:pt>
                <c:pt idx="18">
                  <c:v>0.0772212125173617</c:v>
                </c:pt>
                <c:pt idx="19">
                  <c:v>0.080548387155188</c:v>
                </c:pt>
                <c:pt idx="20">
                  <c:v>0.0838114909007949</c:v>
                </c:pt>
                <c:pt idx="21">
                  <c:v>0.087011757557537</c:v>
                </c:pt>
                <c:pt idx="22">
                  <c:v>0.0901503971696071</c:v>
                </c:pt>
                <c:pt idx="23">
                  <c:v>0.0932285964795619</c:v>
                </c:pt>
                <c:pt idx="24">
                  <c:v>0.0962475193770388</c:v>
                </c:pt>
                <c:pt idx="25">
                  <c:v>0.0992083073388306</c:v>
                </c:pt>
                <c:pt idx="26">
                  <c:v>0.102112079860487</c:v>
                </c:pt>
                <c:pt idx="27">
                  <c:v>0.104959934879602</c:v>
                </c:pt>
                <c:pt idx="28">
                  <c:v>0.107752949190955</c:v>
                </c:pt>
                <c:pt idx="29">
                  <c:v>0.110492178853653</c:v>
                </c:pt>
                <c:pt idx="30">
                  <c:v>0.113178659590434</c:v>
                </c:pt>
                <c:pt idx="31">
                  <c:v>0.115813407179283</c:v>
                </c:pt>
                <c:pt idx="32">
                  <c:v>0.118397417837503</c:v>
                </c:pt>
                <c:pt idx="33">
                  <c:v>0.120931668598393</c:v>
                </c:pt>
                <c:pt idx="34">
                  <c:v>0.123417117680672</c:v>
                </c:pt>
                <c:pt idx="35">
                  <c:v>0.125854704850787</c:v>
                </c:pt>
                <c:pt idx="36">
                  <c:v>0.128245351778249</c:v>
                </c:pt>
                <c:pt idx="37">
                  <c:v>0.130589962384117</c:v>
                </c:pt>
                <c:pt idx="38">
                  <c:v>0.132889423182784</c:v>
                </c:pt>
                <c:pt idx="39">
                  <c:v>0.135144603617168</c:v>
                </c:pt>
                <c:pt idx="40">
                  <c:v>0.13735635638746</c:v>
                </c:pt>
                <c:pt idx="41">
                  <c:v>0.139525517773534</c:v>
                </c:pt>
                <c:pt idx="42">
                  <c:v>0.141652907951149</c:v>
                </c:pt>
                <c:pt idx="43">
                  <c:v>0.143739331302068</c:v>
                </c:pt>
                <c:pt idx="44">
                  <c:v>0.145785576718194</c:v>
                </c:pt>
                <c:pt idx="45">
                  <c:v>0.147792417899862</c:v>
                </c:pt>
                <c:pt idx="46">
                  <c:v>0.149760613648379</c:v>
                </c:pt>
                <c:pt idx="47">
                  <c:v>0.151690908152928</c:v>
                </c:pt>
                <c:pt idx="48">
                  <c:v>0.153584031271958</c:v>
                </c:pt>
                <c:pt idx="49">
                  <c:v>0.155440698809144</c:v>
                </c:pt>
                <c:pt idx="50">
                  <c:v>0.15726161278404</c:v>
                </c:pt>
                <c:pt idx="51">
                  <c:v>0.159047461697518</c:v>
                </c:pt>
                <c:pt idx="52">
                  <c:v>0.160798920792092</c:v>
                </c:pt>
                <c:pt idx="53">
                  <c:v>0.162516652307236</c:v>
                </c:pt>
                <c:pt idx="54">
                  <c:v>0.164201305729779</c:v>
                </c:pt>
                <c:pt idx="55">
                  <c:v>0.165853518039483</c:v>
                </c:pt>
                <c:pt idx="56">
                  <c:v>0.167473913949886</c:v>
                </c:pt>
                <c:pt idx="57">
                  <c:v>0.169063106144516</c:v>
                </c:pt>
                <c:pt idx="58">
                  <c:v>0.170621695508546</c:v>
                </c:pt>
                <c:pt idx="59">
                  <c:v>0.172150271355995</c:v>
                </c:pt>
                <c:pt idx="60">
                  <c:v>0.173649411652555</c:v>
                </c:pt>
                <c:pt idx="61">
                  <c:v>0.175119683234119</c:v>
                </c:pt>
                <c:pt idx="62">
                  <c:v>0.176561642021107</c:v>
                </c:pt>
                <c:pt idx="63">
                  <c:v>0.177975833228668</c:v>
                </c:pt>
                <c:pt idx="64">
                  <c:v>0.179362791572824</c:v>
                </c:pt>
                <c:pt idx="65">
                  <c:v>0.180723041472652</c:v>
                </c:pt>
                <c:pt idx="66">
                  <c:v>0.182057097248574</c:v>
                </c:pt>
                <c:pt idx="67">
                  <c:v>0.178551251621184</c:v>
                </c:pt>
                <c:pt idx="68">
                  <c:v>0.175112917525884</c:v>
                </c:pt>
                <c:pt idx="69">
                  <c:v>0.171740794903445</c:v>
                </c:pt>
                <c:pt idx="70">
                  <c:v>0.168433608729677</c:v>
                </c:pt>
                <c:pt idx="71">
                  <c:v>0.165190108533339</c:v>
                </c:pt>
                <c:pt idx="72">
                  <c:v>0.162009067923322</c:v>
                </c:pt>
                <c:pt idx="73">
                  <c:v>0.15888928412494</c:v>
                </c:pt>
                <c:pt idx="74">
                  <c:v>0.155829577525159</c:v>
                </c:pt>
                <c:pt idx="75">
                  <c:v>0.152828791226569</c:v>
                </c:pt>
                <c:pt idx="76">
                  <c:v>0.149885790609958</c:v>
                </c:pt>
                <c:pt idx="77">
                  <c:v>0.146999462905302</c:v>
                </c:pt>
                <c:pt idx="78">
                  <c:v>0.144168716771019</c:v>
                </c:pt>
                <c:pt idx="79">
                  <c:v>0.141392481881324</c:v>
                </c:pt>
                <c:pt idx="80">
                  <c:v>0.138669708521532</c:v>
                </c:pt>
                <c:pt idx="81">
                  <c:v>0.135999367191153</c:v>
                </c:pt>
                <c:pt idx="82">
                  <c:v>0.133380448214631</c:v>
                </c:pt>
                <c:pt idx="83">
                  <c:v>0.130811961359575</c:v>
                </c:pt>
                <c:pt idx="84">
                  <c:v>0.12829293546235</c:v>
                </c:pt>
                <c:pt idx="85">
                  <c:v>0.125822418060869</c:v>
                </c:pt>
                <c:pt idx="86">
                  <c:v>0.123399475034462</c:v>
                </c:pt>
                <c:pt idx="87">
                  <c:v>0.121023190250678</c:v>
                </c:pt>
                <c:pt idx="88">
                  <c:v>0.118692665218886</c:v>
                </c:pt>
                <c:pt idx="89">
                  <c:v>0.116407018750555</c:v>
                </c:pt>
                <c:pt idx="90">
                  <c:v>0.114165386626063</c:v>
                </c:pt>
                <c:pt idx="91">
                  <c:v>0.111966921267935</c:v>
                </c:pt>
                <c:pt idx="92">
                  <c:v>0.109810791420366</c:v>
                </c:pt>
                <c:pt idx="93">
                  <c:v>0.107696181834914</c:v>
                </c:pt>
                <c:pt idx="94">
                  <c:v>0.105622292962255</c:v>
                </c:pt>
                <c:pt idx="95">
                  <c:v>0.10358834064986</c:v>
                </c:pt>
                <c:pt idx="96">
                  <c:v>0.101593555845508</c:v>
                </c:pt>
                <c:pt idx="97">
                  <c:v>0.0996371843064977</c:v>
                </c:pt>
                <c:pt idx="98">
                  <c:v>0.0977184863144638</c:v>
                </c:pt>
                <c:pt idx="99">
                  <c:v>0.0958367363956844</c:v>
                </c:pt>
                <c:pt idx="100">
                  <c:v>0.0939912230467739</c:v>
                </c:pt>
                <c:pt idx="101">
                  <c:v>0.0921812484656586</c:v>
                </c:pt>
                <c:pt idx="102">
                  <c:v>0.0904061282877321</c:v>
                </c:pt>
                <c:pt idx="103">
                  <c:v>0.0886651913270926</c:v>
                </c:pt>
                <c:pt idx="104">
                  <c:v>0.0869577793227621</c:v>
                </c:pt>
                <c:pt idx="105">
                  <c:v>0.0852832466897937</c:v>
                </c:pt>
                <c:pt idx="106">
                  <c:v>0.0836409602751708</c:v>
                </c:pt>
                <c:pt idx="107">
                  <c:v>0.0820302991184073</c:v>
                </c:pt>
                <c:pt idx="108">
                  <c:v>0.0804506542167581</c:v>
                </c:pt>
                <c:pt idx="109">
                  <c:v>0.0789014282949509</c:v>
                </c:pt>
                <c:pt idx="110">
                  <c:v>0.0773820355793514</c:v>
                </c:pt>
                <c:pt idx="111">
                  <c:v>0.0758919015764787</c:v>
                </c:pt>
                <c:pt idx="112">
                  <c:v>0.0744304628557849</c:v>
                </c:pt>
                <c:pt idx="113">
                  <c:v>0.0729971668366174</c:v>
                </c:pt>
                <c:pt idx="114">
                  <c:v>0.0715914715792851</c:v>
                </c:pt>
                <c:pt idx="115">
                  <c:v>0.0702128455801463</c:v>
                </c:pt>
                <c:pt idx="116">
                  <c:v>0.0688607675706432</c:v>
                </c:pt>
                <c:pt idx="117">
                  <c:v>0.0675347263202072</c:v>
                </c:pt>
                <c:pt idx="118">
                  <c:v>0.0662342204429581</c:v>
                </c:pt>
                <c:pt idx="119">
                  <c:v>0.0649587582081271</c:v>
                </c:pt>
                <c:pt idx="120">
                  <c:v>0.0637078573541291</c:v>
                </c:pt>
                <c:pt idx="121">
                  <c:v>0.0624810449062167</c:v>
                </c:pt>
                <c:pt idx="122">
                  <c:v>0.0612778569976446</c:v>
                </c:pt>
                <c:pt idx="123">
                  <c:v>0.0600978386942786</c:v>
                </c:pt>
                <c:pt idx="124">
                  <c:v>0.058940543822581</c:v>
                </c:pt>
                <c:pt idx="125">
                  <c:v>0.0578055348009099</c:v>
                </c:pt>
                <c:pt idx="126">
                  <c:v>0.056692382474066</c:v>
                </c:pt>
                <c:pt idx="127">
                  <c:v>0.0556006659510257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502600"/>
        <c:axId val="2064505640"/>
      </c:lineChart>
      <c:catAx>
        <c:axId val="206450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4505640"/>
        <c:crosses val="autoZero"/>
        <c:auto val="1"/>
        <c:lblAlgn val="ctr"/>
        <c:lblOffset val="100"/>
        <c:noMultiLvlLbl val="0"/>
      </c:catAx>
      <c:valAx>
        <c:axId val="2064505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4502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5</xdr:row>
      <xdr:rowOff>190500</xdr:rowOff>
    </xdr:from>
    <xdr:to>
      <xdr:col>15</xdr:col>
      <xdr:colOff>812800</xdr:colOff>
      <xdr:row>23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25</xdr:row>
      <xdr:rowOff>0</xdr:rowOff>
    </xdr:from>
    <xdr:to>
      <xdr:col>15</xdr:col>
      <xdr:colOff>717550</xdr:colOff>
      <xdr:row>41</xdr:row>
      <xdr:rowOff>25400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7</xdr:row>
      <xdr:rowOff>139700</xdr:rowOff>
    </xdr:from>
    <xdr:to>
      <xdr:col>14</xdr:col>
      <xdr:colOff>762000</xdr:colOff>
      <xdr:row>23</xdr:row>
      <xdr:rowOff>165100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15</xdr:col>
      <xdr:colOff>717550</xdr:colOff>
      <xdr:row>40</xdr:row>
      <xdr:rowOff>25400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23</xdr:row>
      <xdr:rowOff>12700</xdr:rowOff>
    </xdr:from>
    <xdr:to>
      <xdr:col>18</xdr:col>
      <xdr:colOff>0</xdr:colOff>
      <xdr:row>39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63500</xdr:colOff>
      <xdr:row>5</xdr:row>
      <xdr:rowOff>25400</xdr:rowOff>
    </xdr:from>
    <xdr:to>
      <xdr:col>18</xdr:col>
      <xdr:colOff>6350</xdr:colOff>
      <xdr:row>22</xdr:row>
      <xdr:rowOff>25400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431800</xdr:colOff>
      <xdr:row>6</xdr:row>
      <xdr:rowOff>38100</xdr:rowOff>
    </xdr:from>
    <xdr:to>
      <xdr:col>16</xdr:col>
      <xdr:colOff>762000</xdr:colOff>
      <xdr:row>20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</xdr:colOff>
      <xdr:row>7</xdr:row>
      <xdr:rowOff>25400</xdr:rowOff>
    </xdr:from>
    <xdr:to>
      <xdr:col>15</xdr:col>
      <xdr:colOff>723900</xdr:colOff>
      <xdr:row>21</xdr:row>
      <xdr:rowOff>101600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44450</xdr:colOff>
      <xdr:row>8</xdr:row>
      <xdr:rowOff>139700</xdr:rowOff>
    </xdr:from>
    <xdr:to>
      <xdr:col>28</xdr:col>
      <xdr:colOff>38100</xdr:colOff>
      <xdr:row>30</xdr:row>
      <xdr:rowOff>177800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50800</xdr:colOff>
      <xdr:row>31</xdr:row>
      <xdr:rowOff>50800</xdr:rowOff>
    </xdr:from>
    <xdr:to>
      <xdr:col>28</xdr:col>
      <xdr:colOff>44450</xdr:colOff>
      <xdr:row>52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63500</xdr:colOff>
      <xdr:row>53</xdr:row>
      <xdr:rowOff>12700</xdr:rowOff>
    </xdr:from>
    <xdr:to>
      <xdr:col>28</xdr:col>
      <xdr:colOff>57150</xdr:colOff>
      <xdr:row>74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88900</xdr:colOff>
      <xdr:row>75</xdr:row>
      <xdr:rowOff>0</xdr:rowOff>
    </xdr:from>
    <xdr:to>
      <xdr:col>28</xdr:col>
      <xdr:colOff>82550</xdr:colOff>
      <xdr:row>96</xdr:row>
      <xdr:rowOff>63500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workbookViewId="0">
      <selection activeCell="C25" sqref="C25"/>
    </sheetView>
  </sheetViews>
  <sheetFormatPr baseColWidth="10" defaultRowHeight="15" x14ac:dyDescent="0"/>
  <cols>
    <col min="1" max="1" width="6.83203125" customWidth="1"/>
    <col min="2" max="2" width="10.83203125" style="4"/>
    <col min="5" max="5" width="11.83203125" style="11" customWidth="1"/>
  </cols>
  <sheetData>
    <row r="1" spans="1:9">
      <c r="A1" t="s">
        <v>8</v>
      </c>
      <c r="B1" s="5">
        <v>100</v>
      </c>
      <c r="C1" t="s">
        <v>9</v>
      </c>
      <c r="E1" s="11" t="s">
        <v>11</v>
      </c>
    </row>
    <row r="2" spans="1:9">
      <c r="A2" t="s">
        <v>10</v>
      </c>
      <c r="B2" s="5">
        <v>1E-3</v>
      </c>
      <c r="C2" t="s">
        <v>17</v>
      </c>
      <c r="E2" s="11" t="s">
        <v>16</v>
      </c>
      <c r="H2">
        <f>B1*B2/B3</f>
        <v>10</v>
      </c>
    </row>
    <row r="3" spans="1:9">
      <c r="A3" t="s">
        <v>2</v>
      </c>
      <c r="B3" s="5">
        <v>0.01</v>
      </c>
      <c r="C3" t="s">
        <v>5</v>
      </c>
      <c r="E3" s="11" t="s">
        <v>14</v>
      </c>
      <c r="H3" s="6">
        <f>1/(1+H2)</f>
        <v>9.0909090909090912E-2</v>
      </c>
      <c r="I3" s="1"/>
    </row>
    <row r="4" spans="1:9">
      <c r="E4" s="11" t="s">
        <v>15</v>
      </c>
      <c r="H4" s="6">
        <f>H2*H3</f>
        <v>0.90909090909090917</v>
      </c>
    </row>
    <row r="5" spans="1:9">
      <c r="H5" s="6"/>
    </row>
    <row r="6" spans="1:9">
      <c r="A6" t="s">
        <v>6</v>
      </c>
      <c r="B6" s="7" t="s">
        <v>12</v>
      </c>
      <c r="C6" s="8" t="s">
        <v>13</v>
      </c>
      <c r="E6" s="12" t="s">
        <v>19</v>
      </c>
      <c r="F6" t="s">
        <v>18</v>
      </c>
    </row>
    <row r="7" spans="1:9">
      <c r="A7" s="40">
        <v>-1</v>
      </c>
      <c r="B7" s="41">
        <v>0</v>
      </c>
      <c r="C7" s="42">
        <v>0</v>
      </c>
      <c r="E7" s="12"/>
    </row>
    <row r="8" spans="1:9">
      <c r="A8" s="37">
        <v>0</v>
      </c>
      <c r="B8" s="7">
        <f>$H$3*C8+$H$4*B7</f>
        <v>9.0909090909090912E-2</v>
      </c>
      <c r="C8" s="38">
        <v>1</v>
      </c>
      <c r="D8" s="39" t="s">
        <v>7</v>
      </c>
      <c r="E8" s="12">
        <f>0.5*$B$2*B8*B8</f>
        <v>4.1322314049586778E-6</v>
      </c>
    </row>
    <row r="9" spans="1:9">
      <c r="A9">
        <v>1</v>
      </c>
      <c r="B9" s="7">
        <f>$H$3*C9+$H$4*B8</f>
        <v>8.264462809917357E-2</v>
      </c>
      <c r="C9" s="8">
        <v>0</v>
      </c>
      <c r="E9" s="12">
        <f t="shared" ref="E9:E72" si="0">0.5*$B$2*B9*B9</f>
        <v>3.4150672768253548E-6</v>
      </c>
    </row>
    <row r="10" spans="1:9">
      <c r="A10">
        <v>2</v>
      </c>
      <c r="B10" s="7">
        <f t="shared" ref="B10:B73" si="1">$H$3*C10+$H$4*B9</f>
        <v>7.5131480090157798E-2</v>
      </c>
      <c r="C10" s="8">
        <v>0</v>
      </c>
      <c r="E10" s="12">
        <f t="shared" si="0"/>
        <v>2.8223696502688886E-6</v>
      </c>
    </row>
    <row r="11" spans="1:9">
      <c r="A11">
        <v>3</v>
      </c>
      <c r="B11" s="7">
        <f t="shared" si="1"/>
        <v>6.8301345536507102E-2</v>
      </c>
      <c r="C11" s="8">
        <v>0</v>
      </c>
      <c r="E11" s="12">
        <f t="shared" si="0"/>
        <v>2.3325369010486693E-6</v>
      </c>
    </row>
    <row r="12" spans="1:9">
      <c r="A12">
        <v>4</v>
      </c>
      <c r="B12" s="7">
        <f t="shared" si="1"/>
        <v>6.2092132305915551E-2</v>
      </c>
      <c r="C12" s="8">
        <v>0</v>
      </c>
      <c r="E12" s="12">
        <f t="shared" si="0"/>
        <v>1.9277164471476605E-6</v>
      </c>
    </row>
    <row r="13" spans="1:9">
      <c r="A13">
        <v>5</v>
      </c>
      <c r="B13" s="7">
        <f t="shared" si="1"/>
        <v>5.644739300537778E-2</v>
      </c>
      <c r="C13" s="8">
        <v>0</v>
      </c>
      <c r="E13" s="12">
        <f t="shared" si="0"/>
        <v>1.5931540885517862E-6</v>
      </c>
    </row>
    <row r="14" spans="1:9">
      <c r="A14">
        <v>6</v>
      </c>
      <c r="B14" s="7">
        <f t="shared" si="1"/>
        <v>5.1315811823070712E-2</v>
      </c>
      <c r="C14" s="8">
        <v>0</v>
      </c>
      <c r="E14" s="12">
        <f t="shared" si="0"/>
        <v>1.316656271530402E-6</v>
      </c>
    </row>
    <row r="15" spans="1:9">
      <c r="A15">
        <v>7</v>
      </c>
      <c r="B15" s="7">
        <f t="shared" si="1"/>
        <v>4.665073802097338E-2</v>
      </c>
      <c r="C15" s="8">
        <v>0</v>
      </c>
      <c r="E15" s="12">
        <f t="shared" si="0"/>
        <v>1.0881456789507457E-6</v>
      </c>
    </row>
    <row r="16" spans="1:9">
      <c r="A16">
        <v>8</v>
      </c>
      <c r="B16" s="7">
        <f t="shared" si="1"/>
        <v>4.2409761837248532E-2</v>
      </c>
      <c r="C16" s="8">
        <v>0</v>
      </c>
      <c r="E16" s="12">
        <f t="shared" si="0"/>
        <v>8.99293949546071E-7</v>
      </c>
    </row>
    <row r="17" spans="1:5">
      <c r="A17">
        <v>9</v>
      </c>
      <c r="B17" s="7">
        <f t="shared" si="1"/>
        <v>3.8554328942953214E-2</v>
      </c>
      <c r="C17" s="8">
        <v>0</v>
      </c>
      <c r="E17" s="12">
        <f t="shared" si="0"/>
        <v>7.4321814012071997E-7</v>
      </c>
    </row>
    <row r="18" spans="1:5">
      <c r="A18">
        <v>10</v>
      </c>
      <c r="B18" s="7">
        <f t="shared" si="1"/>
        <v>3.504938994813929E-2</v>
      </c>
      <c r="C18" s="8">
        <v>0</v>
      </c>
      <c r="E18" s="12">
        <f t="shared" si="0"/>
        <v>6.1422986786836379E-7</v>
      </c>
    </row>
    <row r="19" spans="1:5">
      <c r="A19">
        <v>11</v>
      </c>
      <c r="B19" s="7">
        <f t="shared" si="1"/>
        <v>3.1863081771035723E-2</v>
      </c>
      <c r="C19" s="8">
        <v>0</v>
      </c>
      <c r="E19" s="12">
        <f t="shared" si="0"/>
        <v>5.0762798997385454E-7</v>
      </c>
    </row>
    <row r="20" spans="1:5">
      <c r="A20">
        <v>12</v>
      </c>
      <c r="B20" s="7">
        <f t="shared" si="1"/>
        <v>2.8966437973668841E-2</v>
      </c>
      <c r="C20" s="8">
        <v>0</v>
      </c>
      <c r="E20" s="12">
        <f t="shared" si="0"/>
        <v>4.1952726444120212E-7</v>
      </c>
    </row>
    <row r="21" spans="1:5">
      <c r="A21">
        <v>13</v>
      </c>
      <c r="B21" s="7">
        <f t="shared" si="1"/>
        <v>2.6333125430608041E-2</v>
      </c>
      <c r="C21" s="8">
        <v>0</v>
      </c>
      <c r="E21" s="12">
        <f t="shared" si="0"/>
        <v>3.4671674747206795E-7</v>
      </c>
    </row>
    <row r="22" spans="1:5">
      <c r="A22">
        <v>14</v>
      </c>
      <c r="B22" s="7">
        <f t="shared" si="1"/>
        <v>2.3939204936916404E-2</v>
      </c>
      <c r="C22" s="8">
        <v>0</v>
      </c>
      <c r="E22" s="12">
        <f t="shared" si="0"/>
        <v>2.8654276650584135E-7</v>
      </c>
    </row>
    <row r="23" spans="1:5">
      <c r="A23">
        <v>15</v>
      </c>
      <c r="B23" s="7">
        <f t="shared" si="1"/>
        <v>2.1762913579014914E-2</v>
      </c>
      <c r="C23" s="8">
        <v>0</v>
      </c>
      <c r="E23" s="12">
        <f t="shared" si="0"/>
        <v>2.3681220372383588E-7</v>
      </c>
    </row>
    <row r="24" spans="1:5">
      <c r="A24">
        <v>16</v>
      </c>
      <c r="B24" s="7">
        <f t="shared" si="1"/>
        <v>1.978446689001356E-2</v>
      </c>
      <c r="C24" s="8">
        <v>0</v>
      </c>
      <c r="E24" s="12">
        <f t="shared" si="0"/>
        <v>1.9571256506102143E-7</v>
      </c>
    </row>
    <row r="25" spans="1:5">
      <c r="A25">
        <v>17</v>
      </c>
      <c r="B25" s="7">
        <f t="shared" si="1"/>
        <v>1.7985878990921418E-2</v>
      </c>
      <c r="C25" s="8">
        <v>0</v>
      </c>
      <c r="E25" s="12">
        <f t="shared" si="0"/>
        <v>1.6174592153803422E-7</v>
      </c>
    </row>
    <row r="26" spans="1:5">
      <c r="A26">
        <v>18</v>
      </c>
      <c r="B26" s="7">
        <f t="shared" si="1"/>
        <v>1.6350799082655836E-2</v>
      </c>
      <c r="C26" s="8">
        <v>0</v>
      </c>
      <c r="E26" s="12">
        <f t="shared" si="0"/>
        <v>1.3367431532068947E-7</v>
      </c>
    </row>
    <row r="27" spans="1:5">
      <c r="A27">
        <v>19</v>
      </c>
      <c r="B27" s="7">
        <f t="shared" si="1"/>
        <v>1.4864362802414398E-2</v>
      </c>
      <c r="C27" s="8">
        <v>0</v>
      </c>
      <c r="E27" s="12">
        <f t="shared" si="0"/>
        <v>1.1047464076090041E-7</v>
      </c>
    </row>
    <row r="28" spans="1:5">
      <c r="A28">
        <v>20</v>
      </c>
      <c r="B28" s="7">
        <f t="shared" si="1"/>
        <v>1.3513057093103999E-2</v>
      </c>
      <c r="C28" s="8">
        <v>0</v>
      </c>
      <c r="E28" s="12">
        <f t="shared" si="0"/>
        <v>9.1301356000744144E-8</v>
      </c>
    </row>
    <row r="29" spans="1:5">
      <c r="A29">
        <v>21</v>
      </c>
      <c r="B29" s="7">
        <f t="shared" si="1"/>
        <v>1.2284597357367272E-2</v>
      </c>
      <c r="C29" s="8">
        <v>0</v>
      </c>
      <c r="E29" s="12">
        <f t="shared" si="0"/>
        <v>7.5455666116317493E-8</v>
      </c>
    </row>
    <row r="30" spans="1:5">
      <c r="A30">
        <v>22</v>
      </c>
      <c r="B30" s="7">
        <f t="shared" si="1"/>
        <v>1.1167815779424795E-2</v>
      </c>
      <c r="C30" s="8">
        <v>0</v>
      </c>
      <c r="E30" s="12">
        <f t="shared" si="0"/>
        <v>6.2360054641584717E-8</v>
      </c>
    </row>
    <row r="31" spans="1:5">
      <c r="A31">
        <v>23</v>
      </c>
      <c r="B31" s="7">
        <f t="shared" si="1"/>
        <v>1.0152559799477087E-2</v>
      </c>
      <c r="C31" s="8">
        <v>0</v>
      </c>
      <c r="E31" s="12">
        <f t="shared" si="0"/>
        <v>5.1537235240979112E-8</v>
      </c>
    </row>
    <row r="32" spans="1:5">
      <c r="A32">
        <v>24</v>
      </c>
      <c r="B32" s="7">
        <f t="shared" si="1"/>
        <v>9.229599817706444E-3</v>
      </c>
      <c r="C32" s="8">
        <v>0</v>
      </c>
      <c r="E32" s="12">
        <f t="shared" si="0"/>
        <v>4.2592756397503408E-8</v>
      </c>
    </row>
    <row r="33" spans="1:5">
      <c r="A33">
        <v>25</v>
      </c>
      <c r="B33" s="7">
        <f t="shared" si="1"/>
        <v>8.3905452888240403E-3</v>
      </c>
      <c r="C33" s="8">
        <v>0</v>
      </c>
      <c r="E33" s="12">
        <f t="shared" si="0"/>
        <v>3.5200625121903653E-8</v>
      </c>
    </row>
    <row r="34" spans="1:5">
      <c r="A34">
        <v>26</v>
      </c>
      <c r="B34" s="7">
        <f t="shared" si="1"/>
        <v>7.627768444385492E-3</v>
      </c>
      <c r="C34" s="8">
        <v>0</v>
      </c>
      <c r="E34" s="12">
        <f t="shared" si="0"/>
        <v>2.9091425720581535E-8</v>
      </c>
    </row>
    <row r="35" spans="1:5">
      <c r="A35">
        <v>27</v>
      </c>
      <c r="B35" s="7">
        <f t="shared" si="1"/>
        <v>6.9343349494413566E-3</v>
      </c>
      <c r="C35" s="8">
        <v>0</v>
      </c>
      <c r="E35" s="12">
        <f t="shared" si="0"/>
        <v>2.4042500595521931E-8</v>
      </c>
    </row>
    <row r="36" spans="1:5">
      <c r="A36">
        <v>28</v>
      </c>
      <c r="B36" s="7">
        <f t="shared" si="1"/>
        <v>6.3039408631285062E-3</v>
      </c>
      <c r="C36" s="8">
        <v>0</v>
      </c>
      <c r="E36" s="12">
        <f t="shared" si="0"/>
        <v>1.9869835202910689E-8</v>
      </c>
    </row>
    <row r="37" spans="1:5">
      <c r="A37">
        <v>29</v>
      </c>
      <c r="B37" s="7">
        <f t="shared" si="1"/>
        <v>5.7308553301168245E-3</v>
      </c>
      <c r="C37" s="8">
        <v>0</v>
      </c>
      <c r="E37" s="12">
        <f t="shared" si="0"/>
        <v>1.6421351407364208E-8</v>
      </c>
    </row>
    <row r="38" spans="1:5">
      <c r="A38">
        <v>30</v>
      </c>
      <c r="B38" s="7">
        <f t="shared" si="1"/>
        <v>5.2098684819243861E-3</v>
      </c>
      <c r="C38" s="8">
        <v>0</v>
      </c>
      <c r="E38" s="12">
        <f t="shared" si="0"/>
        <v>1.3571364799474553E-8</v>
      </c>
    </row>
    <row r="39" spans="1:5">
      <c r="A39">
        <v>31</v>
      </c>
      <c r="B39" s="7">
        <f t="shared" si="1"/>
        <v>4.7362440744767153E-3</v>
      </c>
      <c r="C39" s="8">
        <v>0</v>
      </c>
      <c r="E39" s="12">
        <f t="shared" si="0"/>
        <v>1.1216003966507899E-8</v>
      </c>
    </row>
    <row r="40" spans="1:5">
      <c r="A40">
        <v>32</v>
      </c>
      <c r="B40" s="7">
        <f t="shared" si="1"/>
        <v>4.3056764313424692E-3</v>
      </c>
      <c r="C40" s="8">
        <v>0</v>
      </c>
      <c r="E40" s="12">
        <f t="shared" si="0"/>
        <v>9.2694247657090092E-9</v>
      </c>
    </row>
    <row r="41" spans="1:5">
      <c r="A41">
        <v>33</v>
      </c>
      <c r="B41" s="7">
        <f t="shared" si="1"/>
        <v>3.9142513012204267E-3</v>
      </c>
      <c r="C41" s="8">
        <v>0</v>
      </c>
      <c r="E41" s="12">
        <f t="shared" si="0"/>
        <v>7.660681624552902E-9</v>
      </c>
    </row>
    <row r="42" spans="1:5">
      <c r="A42">
        <v>34</v>
      </c>
      <c r="B42" s="7">
        <f t="shared" si="1"/>
        <v>3.558410273836752E-3</v>
      </c>
      <c r="C42" s="8">
        <v>0</v>
      </c>
      <c r="E42" s="12">
        <f t="shared" si="0"/>
        <v>6.3311418384734742E-9</v>
      </c>
    </row>
    <row r="43" spans="1:5">
      <c r="A43">
        <v>35</v>
      </c>
      <c r="B43" s="7">
        <f t="shared" si="1"/>
        <v>3.2349184307606839E-3</v>
      </c>
      <c r="C43" s="8">
        <v>0</v>
      </c>
      <c r="E43" s="12">
        <f t="shared" si="0"/>
        <v>5.2323486268375834E-9</v>
      </c>
    </row>
    <row r="44" spans="1:5">
      <c r="A44">
        <v>36</v>
      </c>
      <c r="B44" s="7">
        <f t="shared" si="1"/>
        <v>2.9408349370551676E-3</v>
      </c>
      <c r="C44" s="8">
        <v>0</v>
      </c>
      <c r="E44" s="12">
        <f t="shared" si="0"/>
        <v>4.3242550635021359E-9</v>
      </c>
    </row>
    <row r="45" spans="1:5">
      <c r="A45">
        <v>37</v>
      </c>
      <c r="B45" s="7">
        <f t="shared" si="1"/>
        <v>2.673486306413789E-3</v>
      </c>
      <c r="C45" s="8">
        <v>0</v>
      </c>
      <c r="E45" s="12">
        <f t="shared" si="0"/>
        <v>3.5737645152910222E-9</v>
      </c>
    </row>
    <row r="46" spans="1:5">
      <c r="A46">
        <v>38</v>
      </c>
      <c r="B46" s="7">
        <f t="shared" si="1"/>
        <v>2.4304420967398085E-3</v>
      </c>
      <c r="C46" s="8">
        <v>0</v>
      </c>
      <c r="E46" s="12">
        <f t="shared" si="0"/>
        <v>2.9535243928024985E-9</v>
      </c>
    </row>
    <row r="47" spans="1:5">
      <c r="A47">
        <v>39</v>
      </c>
      <c r="B47" s="7">
        <f t="shared" si="1"/>
        <v>2.2094928152180081E-3</v>
      </c>
      <c r="C47" s="8">
        <v>0</v>
      </c>
      <c r="E47" s="12">
        <f t="shared" si="0"/>
        <v>2.4409292502499996E-9</v>
      </c>
    </row>
    <row r="48" spans="1:5">
      <c r="A48">
        <v>40</v>
      </c>
      <c r="B48" s="7">
        <f t="shared" si="1"/>
        <v>2.0086298320163712E-3</v>
      </c>
      <c r="C48" s="8">
        <v>0</v>
      </c>
      <c r="E48" s="12">
        <f t="shared" si="0"/>
        <v>2.0172969010330579E-9</v>
      </c>
    </row>
    <row r="49" spans="1:5">
      <c r="A49">
        <v>41</v>
      </c>
      <c r="B49" s="7">
        <f t="shared" si="1"/>
        <v>1.826027120014883E-3</v>
      </c>
      <c r="C49" s="8">
        <v>0</v>
      </c>
      <c r="E49" s="12">
        <f t="shared" si="0"/>
        <v>1.667187521514924E-9</v>
      </c>
    </row>
    <row r="50" spans="1:5">
      <c r="A50">
        <v>42</v>
      </c>
      <c r="B50" s="7">
        <f t="shared" si="1"/>
        <v>1.6600246545589847E-3</v>
      </c>
      <c r="C50" s="8">
        <v>0</v>
      </c>
      <c r="E50" s="12">
        <f t="shared" si="0"/>
        <v>1.3778409268718381E-9</v>
      </c>
    </row>
    <row r="51" spans="1:5">
      <c r="A51">
        <v>43</v>
      </c>
      <c r="B51" s="7">
        <f t="shared" si="1"/>
        <v>1.5091133223263499E-3</v>
      </c>
      <c r="C51" s="8">
        <v>0</v>
      </c>
      <c r="E51" s="12">
        <f t="shared" si="0"/>
        <v>1.1387115098114369E-9</v>
      </c>
    </row>
    <row r="52" spans="1:5">
      <c r="A52">
        <v>44</v>
      </c>
      <c r="B52" s="7">
        <f t="shared" si="1"/>
        <v>1.3719212021148636E-3</v>
      </c>
      <c r="C52" s="8">
        <v>0</v>
      </c>
      <c r="E52" s="12">
        <f t="shared" si="0"/>
        <v>9.4108389240614617E-10</v>
      </c>
    </row>
    <row r="53" spans="1:5">
      <c r="A53">
        <v>45</v>
      </c>
      <c r="B53" s="7">
        <f t="shared" si="1"/>
        <v>1.2472010928316942E-3</v>
      </c>
      <c r="C53" s="8">
        <v>0</v>
      </c>
      <c r="E53" s="12">
        <f t="shared" si="0"/>
        <v>7.7775528298028623E-10</v>
      </c>
    </row>
    <row r="54" spans="1:5">
      <c r="A54">
        <v>46</v>
      </c>
      <c r="B54" s="7">
        <f t="shared" si="1"/>
        <v>1.1338191753015403E-3</v>
      </c>
      <c r="C54" s="8">
        <v>0</v>
      </c>
      <c r="E54" s="12">
        <f t="shared" si="0"/>
        <v>6.4277296114073252E-10</v>
      </c>
    </row>
    <row r="55" spans="1:5">
      <c r="A55">
        <v>47</v>
      </c>
      <c r="B55" s="7">
        <f t="shared" si="1"/>
        <v>1.0307447048195821E-3</v>
      </c>
      <c r="C55" s="8">
        <v>0</v>
      </c>
      <c r="E55" s="12">
        <f t="shared" si="0"/>
        <v>5.3121732325680374E-10</v>
      </c>
    </row>
    <row r="56" spans="1:5">
      <c r="A56">
        <v>48</v>
      </c>
      <c r="B56" s="7">
        <f t="shared" si="1"/>
        <v>9.3704064074507471E-4</v>
      </c>
      <c r="C56" s="8">
        <v>0</v>
      </c>
      <c r="E56" s="12">
        <f t="shared" si="0"/>
        <v>4.3902258120397013E-10</v>
      </c>
    </row>
    <row r="57" spans="1:5">
      <c r="A57">
        <v>49</v>
      </c>
      <c r="B57" s="7">
        <f t="shared" si="1"/>
        <v>8.5185512795006796E-4</v>
      </c>
      <c r="C57" s="8">
        <v>0</v>
      </c>
      <c r="E57" s="12">
        <f t="shared" si="0"/>
        <v>3.6282857950741333E-10</v>
      </c>
    </row>
    <row r="58" spans="1:5">
      <c r="A58">
        <v>50</v>
      </c>
      <c r="B58" s="7">
        <f t="shared" si="1"/>
        <v>7.7441375268187999E-4</v>
      </c>
      <c r="C58" s="8">
        <v>0</v>
      </c>
      <c r="E58" s="12">
        <f t="shared" si="0"/>
        <v>2.9985833017141601E-10</v>
      </c>
    </row>
    <row r="59" spans="1:5">
      <c r="A59">
        <v>51</v>
      </c>
      <c r="B59" s="7">
        <f t="shared" si="1"/>
        <v>7.0401250243807276E-4</v>
      </c>
      <c r="C59" s="8">
        <v>0</v>
      </c>
      <c r="E59" s="12">
        <f t="shared" si="0"/>
        <v>2.4781680179455871E-10</v>
      </c>
    </row>
    <row r="60" spans="1:5">
      <c r="A60">
        <v>52</v>
      </c>
      <c r="B60" s="7">
        <f t="shared" si="1"/>
        <v>6.4001136585279349E-4</v>
      </c>
      <c r="C60" s="8">
        <v>0</v>
      </c>
      <c r="E60" s="12">
        <f t="shared" si="0"/>
        <v>2.0480727421037912E-10</v>
      </c>
    </row>
    <row r="61" spans="1:5">
      <c r="A61">
        <v>53</v>
      </c>
      <c r="B61" s="7">
        <f t="shared" si="1"/>
        <v>5.8182851441163053E-4</v>
      </c>
      <c r="C61" s="8">
        <v>0</v>
      </c>
      <c r="E61" s="12">
        <f t="shared" si="0"/>
        <v>1.692622100912225E-10</v>
      </c>
    </row>
    <row r="62" spans="1:5">
      <c r="A62">
        <v>54</v>
      </c>
      <c r="B62" s="7">
        <f t="shared" si="1"/>
        <v>5.2893501310148237E-4</v>
      </c>
      <c r="C62" s="8">
        <v>0</v>
      </c>
      <c r="E62" s="12">
        <f t="shared" si="0"/>
        <v>1.3988612404233265E-10</v>
      </c>
    </row>
    <row r="63" spans="1:5">
      <c r="A63">
        <v>55</v>
      </c>
      <c r="B63" s="7">
        <f t="shared" si="1"/>
        <v>4.8085001191043857E-4</v>
      </c>
      <c r="C63" s="8">
        <v>0</v>
      </c>
      <c r="E63" s="12">
        <f t="shared" si="0"/>
        <v>1.1560836697713446E-10</v>
      </c>
    </row>
    <row r="64" spans="1:5">
      <c r="A64">
        <v>56</v>
      </c>
      <c r="B64" s="7">
        <f t="shared" si="1"/>
        <v>4.3713637446403511E-4</v>
      </c>
      <c r="C64" s="8">
        <v>0</v>
      </c>
      <c r="E64" s="12">
        <f t="shared" si="0"/>
        <v>9.5544104939780565E-11</v>
      </c>
    </row>
    <row r="65" spans="1:5">
      <c r="A65">
        <v>57</v>
      </c>
      <c r="B65" s="7">
        <f t="shared" si="1"/>
        <v>3.9739670405821375E-4</v>
      </c>
      <c r="C65" s="8">
        <v>0</v>
      </c>
      <c r="E65" s="12">
        <f t="shared" si="0"/>
        <v>7.896207019816577E-11</v>
      </c>
    </row>
    <row r="66" spans="1:5">
      <c r="A66">
        <v>58</v>
      </c>
      <c r="B66" s="7">
        <f t="shared" si="1"/>
        <v>3.6126973096201254E-4</v>
      </c>
      <c r="C66" s="8">
        <v>0</v>
      </c>
      <c r="E66" s="12">
        <f t="shared" si="0"/>
        <v>6.5257909254682465E-11</v>
      </c>
    </row>
    <row r="67" spans="1:5">
      <c r="A67">
        <v>59</v>
      </c>
      <c r="B67" s="7">
        <f t="shared" si="1"/>
        <v>3.2842702814728415E-4</v>
      </c>
      <c r="C67" s="8">
        <v>0</v>
      </c>
      <c r="E67" s="12">
        <f t="shared" si="0"/>
        <v>5.3932156408828491E-11</v>
      </c>
    </row>
    <row r="68" spans="1:5">
      <c r="A68">
        <v>60</v>
      </c>
      <c r="B68" s="7">
        <f t="shared" si="1"/>
        <v>2.9857002558844018E-4</v>
      </c>
      <c r="C68" s="8">
        <v>0</v>
      </c>
      <c r="E68" s="12">
        <f t="shared" si="0"/>
        <v>4.4572030089940915E-11</v>
      </c>
    </row>
    <row r="69" spans="1:5">
      <c r="A69">
        <v>61</v>
      </c>
      <c r="B69" s="7">
        <f t="shared" si="1"/>
        <v>2.7142729598949108E-4</v>
      </c>
      <c r="C69" s="8">
        <v>0</v>
      </c>
      <c r="E69" s="12">
        <f t="shared" si="0"/>
        <v>3.6836388504083401E-11</v>
      </c>
    </row>
    <row r="70" spans="1:5">
      <c r="A70">
        <v>62</v>
      </c>
      <c r="B70" s="7">
        <f t="shared" si="1"/>
        <v>2.4675208726317372E-4</v>
      </c>
      <c r="C70" s="8">
        <v>0</v>
      </c>
      <c r="E70" s="12">
        <f t="shared" si="0"/>
        <v>3.0443296284366448E-11</v>
      </c>
    </row>
    <row r="71" spans="1:5">
      <c r="A71">
        <v>63</v>
      </c>
      <c r="B71" s="7">
        <f t="shared" si="1"/>
        <v>2.2432007933015794E-4</v>
      </c>
      <c r="C71" s="8">
        <v>0</v>
      </c>
      <c r="E71" s="12">
        <f t="shared" si="0"/>
        <v>2.5159748995344176E-11</v>
      </c>
    </row>
    <row r="72" spans="1:5">
      <c r="A72">
        <v>64</v>
      </c>
      <c r="B72" s="7">
        <f t="shared" si="1"/>
        <v>2.0392734484559814E-4</v>
      </c>
      <c r="C72" s="8">
        <v>0</v>
      </c>
      <c r="E72" s="12">
        <f t="shared" si="0"/>
        <v>2.0793180987887754E-11</v>
      </c>
    </row>
    <row r="73" spans="1:5">
      <c r="A73">
        <v>65</v>
      </c>
      <c r="B73" s="7">
        <f t="shared" si="1"/>
        <v>1.8538849531418014E-4</v>
      </c>
      <c r="C73" s="8">
        <v>0</v>
      </c>
      <c r="E73" s="12">
        <f t="shared" ref="E73:E103" si="2">0.5*$B$2*B73*B73</f>
        <v>1.7184447097427896E-11</v>
      </c>
    </row>
    <row r="74" spans="1:5">
      <c r="A74">
        <v>66</v>
      </c>
      <c r="B74" s="7">
        <f t="shared" ref="B74:B103" si="3">$H$3*C74+$H$4*B73</f>
        <v>1.6853499574016377E-4</v>
      </c>
      <c r="C74" s="8">
        <v>0</v>
      </c>
      <c r="E74" s="12">
        <f t="shared" si="2"/>
        <v>1.420202239456851E-11</v>
      </c>
    </row>
    <row r="75" spans="1:5">
      <c r="A75">
        <v>67</v>
      </c>
      <c r="B75" s="7">
        <f t="shared" si="3"/>
        <v>1.5321363249105798E-4</v>
      </c>
      <c r="C75" s="8">
        <v>0</v>
      </c>
      <c r="E75" s="12">
        <f t="shared" si="2"/>
        <v>1.1737208590552488E-11</v>
      </c>
    </row>
    <row r="76" spans="1:5">
      <c r="A76">
        <v>68</v>
      </c>
      <c r="B76" s="7">
        <f t="shared" si="3"/>
        <v>1.3928512044641636E-4</v>
      </c>
      <c r="C76" s="8">
        <v>0</v>
      </c>
      <c r="E76" s="12">
        <f t="shared" si="2"/>
        <v>9.7001723888863555E-12</v>
      </c>
    </row>
    <row r="77" spans="1:5">
      <c r="A77">
        <v>69</v>
      </c>
      <c r="B77" s="7">
        <f t="shared" si="3"/>
        <v>1.2662283676946942E-4</v>
      </c>
      <c r="C77" s="8">
        <v>0</v>
      </c>
      <c r="E77" s="12">
        <f t="shared" si="2"/>
        <v>8.0166713957738482E-12</v>
      </c>
    </row>
    <row r="78" spans="1:5">
      <c r="A78">
        <v>70</v>
      </c>
      <c r="B78" s="7">
        <f t="shared" si="3"/>
        <v>1.1511166979042676E-4</v>
      </c>
      <c r="C78" s="8">
        <v>0</v>
      </c>
      <c r="E78" s="12">
        <f t="shared" si="2"/>
        <v>6.6253482609701247E-12</v>
      </c>
    </row>
    <row r="79" spans="1:5">
      <c r="A79">
        <v>71</v>
      </c>
      <c r="B79" s="7">
        <f t="shared" si="3"/>
        <v>1.0464697253675161E-4</v>
      </c>
      <c r="C79" s="8">
        <v>0</v>
      </c>
      <c r="E79" s="12">
        <f t="shared" si="2"/>
        <v>5.4754944305538234E-12</v>
      </c>
    </row>
    <row r="80" spans="1:5">
      <c r="A80">
        <v>72</v>
      </c>
      <c r="B80" s="7">
        <f t="shared" si="3"/>
        <v>9.5133611397046935E-5</v>
      </c>
      <c r="C80" s="8">
        <v>0</v>
      </c>
      <c r="E80" s="12">
        <f t="shared" si="2"/>
        <v>4.5252020087221693E-12</v>
      </c>
    </row>
    <row r="81" spans="1:5">
      <c r="A81">
        <v>73</v>
      </c>
      <c r="B81" s="7">
        <f t="shared" si="3"/>
        <v>8.6485101270042681E-5</v>
      </c>
      <c r="C81" s="8">
        <v>0</v>
      </c>
      <c r="E81" s="12">
        <f t="shared" si="2"/>
        <v>3.7398363708447695E-12</v>
      </c>
    </row>
    <row r="82" spans="1:5">
      <c r="A82">
        <v>74</v>
      </c>
      <c r="B82" s="7">
        <f t="shared" si="3"/>
        <v>7.8622819336402443E-5</v>
      </c>
      <c r="C82" s="8">
        <v>0</v>
      </c>
      <c r="E82" s="12">
        <f t="shared" si="2"/>
        <v>3.0907738602022885E-12</v>
      </c>
    </row>
    <row r="83" spans="1:5">
      <c r="A83">
        <v>75</v>
      </c>
      <c r="B83" s="7">
        <f t="shared" si="3"/>
        <v>7.1475290305820415E-5</v>
      </c>
      <c r="C83" s="8">
        <v>0</v>
      </c>
      <c r="E83" s="12">
        <f t="shared" si="2"/>
        <v>2.5543585621506527E-12</v>
      </c>
    </row>
    <row r="84" spans="1:5">
      <c r="A84">
        <v>76</v>
      </c>
      <c r="B84" s="7">
        <f t="shared" si="3"/>
        <v>6.4977536641654926E-5</v>
      </c>
      <c r="C84" s="8">
        <v>0</v>
      </c>
      <c r="E84" s="12">
        <f t="shared" si="2"/>
        <v>2.1110401340088046E-12</v>
      </c>
    </row>
    <row r="85" spans="1:5">
      <c r="A85">
        <v>77</v>
      </c>
      <c r="B85" s="7">
        <f t="shared" si="3"/>
        <v>5.9070487856049939E-5</v>
      </c>
      <c r="C85" s="8">
        <v>0</v>
      </c>
      <c r="E85" s="12">
        <f t="shared" si="2"/>
        <v>1.7446612677758717E-12</v>
      </c>
    </row>
    <row r="86" spans="1:5">
      <c r="A86">
        <v>78</v>
      </c>
      <c r="B86" s="7">
        <f t="shared" si="3"/>
        <v>5.3700443505499948E-5</v>
      </c>
      <c r="C86" s="8">
        <v>0</v>
      </c>
      <c r="E86" s="12">
        <f t="shared" si="2"/>
        <v>1.4418688163436958E-12</v>
      </c>
    </row>
    <row r="87" spans="1:5">
      <c r="A87">
        <v>79</v>
      </c>
      <c r="B87" s="7">
        <f t="shared" si="3"/>
        <v>4.881858500499996E-5</v>
      </c>
      <c r="C87" s="8">
        <v>0</v>
      </c>
      <c r="E87" s="12">
        <f t="shared" si="2"/>
        <v>1.1916271209452034E-12</v>
      </c>
    </row>
    <row r="88" spans="1:5">
      <c r="A88">
        <v>80</v>
      </c>
      <c r="B88" s="7">
        <f t="shared" si="3"/>
        <v>4.438053182272724E-5</v>
      </c>
      <c r="C88" s="8">
        <v>0</v>
      </c>
      <c r="E88" s="12">
        <f t="shared" si="2"/>
        <v>9.848158024340527E-13</v>
      </c>
    </row>
    <row r="89" spans="1:5">
      <c r="A89">
        <v>81</v>
      </c>
      <c r="B89" s="7">
        <f t="shared" si="3"/>
        <v>4.0345938020661133E-5</v>
      </c>
      <c r="C89" s="8">
        <v>0</v>
      </c>
      <c r="E89" s="12">
        <f t="shared" si="2"/>
        <v>8.138973573835148E-13</v>
      </c>
    </row>
    <row r="90" spans="1:5">
      <c r="A90">
        <v>82</v>
      </c>
      <c r="B90" s="7">
        <f t="shared" si="3"/>
        <v>3.6678125473328305E-5</v>
      </c>
      <c r="C90" s="8">
        <v>0</v>
      </c>
      <c r="E90" s="12">
        <f t="shared" si="2"/>
        <v>6.7264244411860736E-13</v>
      </c>
    </row>
    <row r="91" spans="1:5">
      <c r="A91">
        <v>83</v>
      </c>
      <c r="B91" s="7">
        <f t="shared" si="3"/>
        <v>3.3343750430298464E-5</v>
      </c>
      <c r="C91" s="8">
        <v>0</v>
      </c>
      <c r="E91" s="12">
        <f t="shared" si="2"/>
        <v>5.5590284637901456E-13</v>
      </c>
    </row>
    <row r="92" spans="1:5">
      <c r="A92">
        <v>84</v>
      </c>
      <c r="B92" s="7">
        <f t="shared" si="3"/>
        <v>3.0312500391180423E-5</v>
      </c>
      <c r="C92" s="8">
        <v>0</v>
      </c>
      <c r="E92" s="12">
        <f t="shared" si="2"/>
        <v>4.5942383998265666E-13</v>
      </c>
    </row>
    <row r="93" spans="1:5">
      <c r="A93">
        <v>85</v>
      </c>
      <c r="B93" s="7">
        <f t="shared" si="3"/>
        <v>2.755681853743675E-5</v>
      </c>
      <c r="C93" s="8">
        <v>0</v>
      </c>
      <c r="E93" s="12">
        <f t="shared" si="2"/>
        <v>3.7968912395260887E-13</v>
      </c>
    </row>
    <row r="94" spans="1:5">
      <c r="A94">
        <v>86</v>
      </c>
      <c r="B94" s="7">
        <f t="shared" si="3"/>
        <v>2.5051653215851592E-5</v>
      </c>
      <c r="C94" s="8">
        <v>0</v>
      </c>
      <c r="E94" s="12">
        <f t="shared" si="2"/>
        <v>3.1379266442364375E-13</v>
      </c>
    </row>
    <row r="95" spans="1:5">
      <c r="A95">
        <v>87</v>
      </c>
      <c r="B95" s="7">
        <f t="shared" si="3"/>
        <v>2.2774230196228723E-5</v>
      </c>
      <c r="C95" s="8">
        <v>0</v>
      </c>
      <c r="E95" s="12">
        <f t="shared" si="2"/>
        <v>2.5933278051540809E-13</v>
      </c>
    </row>
    <row r="96" spans="1:5">
      <c r="A96">
        <v>88</v>
      </c>
      <c r="B96" s="7">
        <f t="shared" si="3"/>
        <v>2.0703845632935205E-5</v>
      </c>
      <c r="C96" s="8">
        <v>0</v>
      </c>
      <c r="E96" s="12">
        <f t="shared" si="2"/>
        <v>2.143246119962051E-13</v>
      </c>
    </row>
    <row r="97" spans="1:5">
      <c r="A97">
        <v>89</v>
      </c>
      <c r="B97" s="7">
        <f t="shared" si="3"/>
        <v>1.8821677848122916E-5</v>
      </c>
      <c r="C97" s="8">
        <v>0</v>
      </c>
      <c r="E97" s="12">
        <f t="shared" si="2"/>
        <v>1.7712777850926046E-13</v>
      </c>
    </row>
    <row r="98" spans="1:5">
      <c r="A98">
        <v>90</v>
      </c>
      <c r="B98" s="7">
        <f t="shared" si="3"/>
        <v>1.7110616225566289E-5</v>
      </c>
      <c r="C98" s="8">
        <v>0</v>
      </c>
      <c r="E98" s="12">
        <f t="shared" si="2"/>
        <v>1.4638659380930618E-13</v>
      </c>
    </row>
    <row r="99" spans="1:5">
      <c r="A99">
        <v>91</v>
      </c>
      <c r="B99" s="7">
        <f t="shared" si="3"/>
        <v>1.5555105659605718E-5</v>
      </c>
      <c r="C99" s="8">
        <v>0</v>
      </c>
      <c r="E99" s="12">
        <f t="shared" si="2"/>
        <v>1.2098065604074893E-13</v>
      </c>
    </row>
    <row r="100" spans="1:5">
      <c r="A100">
        <v>92</v>
      </c>
      <c r="B100" s="7">
        <f t="shared" si="3"/>
        <v>1.4141005145096108E-5</v>
      </c>
      <c r="C100" s="8">
        <v>0</v>
      </c>
      <c r="E100" s="12">
        <f t="shared" si="2"/>
        <v>9.99840132568173E-14</v>
      </c>
    </row>
    <row r="101" spans="1:5">
      <c r="A101">
        <v>93</v>
      </c>
      <c r="B101" s="7">
        <f t="shared" si="3"/>
        <v>1.2855459222814645E-5</v>
      </c>
      <c r="C101" s="8">
        <v>0</v>
      </c>
      <c r="E101" s="12">
        <f t="shared" si="2"/>
        <v>8.2631415914725052E-14</v>
      </c>
    </row>
    <row r="102" spans="1:5">
      <c r="A102">
        <v>94</v>
      </c>
      <c r="B102" s="7">
        <f t="shared" si="3"/>
        <v>1.1686781111649679E-5</v>
      </c>
      <c r="C102" s="8">
        <v>0</v>
      </c>
      <c r="E102" s="12">
        <f t="shared" si="2"/>
        <v>6.8290426375805854E-14</v>
      </c>
    </row>
    <row r="103" spans="1:5">
      <c r="A103">
        <v>95</v>
      </c>
      <c r="B103" s="7">
        <f t="shared" si="3"/>
        <v>1.0624346465136073E-5</v>
      </c>
      <c r="C103" s="8">
        <v>0</v>
      </c>
      <c r="E103" s="12">
        <f t="shared" si="2"/>
        <v>5.6438368905624689E-14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workbookViewId="0">
      <selection activeCell="A3" sqref="A3"/>
    </sheetView>
  </sheetViews>
  <sheetFormatPr baseColWidth="10" defaultRowHeight="15" x14ac:dyDescent="0"/>
  <cols>
    <col min="1" max="1" width="6.83203125" customWidth="1"/>
    <col min="2" max="2" width="10.83203125" style="4"/>
    <col min="5" max="5" width="11.83203125" style="11" customWidth="1"/>
    <col min="7" max="7" width="11.83203125" customWidth="1"/>
  </cols>
  <sheetData>
    <row r="1" spans="1:9">
      <c r="A1" t="s">
        <v>0</v>
      </c>
      <c r="B1" s="5">
        <v>0.1</v>
      </c>
      <c r="C1" t="s">
        <v>3</v>
      </c>
      <c r="E1" s="11" t="s">
        <v>22</v>
      </c>
    </row>
    <row r="2" spans="1:9">
      <c r="A2" t="s">
        <v>1</v>
      </c>
      <c r="B2" s="5">
        <v>0.1</v>
      </c>
      <c r="C2" t="s">
        <v>4</v>
      </c>
      <c r="E2" s="11" t="s">
        <v>23</v>
      </c>
    </row>
    <row r="3" spans="1:9">
      <c r="A3" t="s">
        <v>2</v>
      </c>
      <c r="B3" s="5">
        <v>0.05</v>
      </c>
      <c r="C3" t="s">
        <v>5</v>
      </c>
      <c r="G3" t="s">
        <v>24</v>
      </c>
      <c r="H3" s="11">
        <f>B1*B3/B2</f>
        <v>5.000000000000001E-2</v>
      </c>
      <c r="I3" s="1"/>
    </row>
    <row r="4" spans="1:9">
      <c r="G4" t="s">
        <v>25</v>
      </c>
      <c r="H4" s="11">
        <f>1+B1*B3*B3/B2</f>
        <v>1.0024999999999999</v>
      </c>
    </row>
    <row r="5" spans="1:9">
      <c r="H5" s="6"/>
    </row>
    <row r="6" spans="1:9" ht="16" thickBot="1">
      <c r="A6" t="s">
        <v>6</v>
      </c>
      <c r="B6" s="7" t="s">
        <v>20</v>
      </c>
      <c r="C6" s="8" t="s">
        <v>21</v>
      </c>
      <c r="E6" s="12"/>
    </row>
    <row r="7" spans="1:9" ht="16" thickBot="1">
      <c r="A7" s="2">
        <v>0</v>
      </c>
      <c r="B7" s="9">
        <v>1</v>
      </c>
      <c r="C7" s="10">
        <v>0</v>
      </c>
      <c r="D7" s="3" t="s">
        <v>7</v>
      </c>
      <c r="E7" s="12"/>
    </row>
    <row r="8" spans="1:9">
      <c r="A8">
        <v>1</v>
      </c>
      <c r="B8" s="7">
        <f>(B7+$B$3*C7)/$H$4</f>
        <v>0.99750623441396513</v>
      </c>
      <c r="C8" s="7">
        <f>C7-$H$3*B8</f>
        <v>-4.9875311720698264E-2</v>
      </c>
      <c r="E8" s="12"/>
    </row>
    <row r="9" spans="1:9">
      <c r="A9">
        <v>2</v>
      </c>
      <c r="B9" s="7">
        <f t="shared" ref="B9:B72" si="0">(B8+$B$3*C8)/$H$4</f>
        <v>0.99253114097549155</v>
      </c>
      <c r="C9" s="7">
        <f t="shared" ref="C9:C72" si="1">C8-$H$3*B9</f>
        <v>-9.9501868769472854E-2</v>
      </c>
      <c r="E9" s="12"/>
    </row>
    <row r="10" spans="1:9">
      <c r="A10">
        <v>3</v>
      </c>
      <c r="B10" s="7">
        <f t="shared" si="0"/>
        <v>0.98509331425138946</v>
      </c>
      <c r="C10" s="7">
        <f t="shared" si="1"/>
        <v>-0.14875653448204235</v>
      </c>
      <c r="E10" s="12"/>
    </row>
    <row r="11" spans="1:9">
      <c r="A11">
        <v>4</v>
      </c>
      <c r="B11" s="7">
        <f t="shared" si="0"/>
        <v>0.97521744391749365</v>
      </c>
      <c r="C11" s="7">
        <f t="shared" si="1"/>
        <v>-0.19751740667791703</v>
      </c>
      <c r="E11" s="12"/>
    </row>
    <row r="12" spans="1:9">
      <c r="A12">
        <v>5</v>
      </c>
      <c r="B12" s="7">
        <f t="shared" si="0"/>
        <v>0.96293423798862632</v>
      </c>
      <c r="C12" s="7">
        <f t="shared" si="1"/>
        <v>-0.24566411857734835</v>
      </c>
      <c r="E12" s="12"/>
    </row>
    <row r="13" spans="1:9">
      <c r="A13">
        <v>6</v>
      </c>
      <c r="B13" s="7">
        <f t="shared" si="0"/>
        <v>0.94828033123167976</v>
      </c>
      <c r="C13" s="7">
        <f t="shared" si="1"/>
        <v>-0.29307813513893233</v>
      </c>
      <c r="E13" s="12"/>
    </row>
    <row r="14" spans="1:9">
      <c r="A14">
        <v>7</v>
      </c>
      <c r="B14" s="7">
        <f t="shared" si="0"/>
        <v>0.93129817902716527</v>
      </c>
      <c r="C14" s="7">
        <f t="shared" si="1"/>
        <v>-0.33964304409029061</v>
      </c>
      <c r="E14" s="12"/>
    </row>
    <row r="15" spans="1:9">
      <c r="A15">
        <v>8</v>
      </c>
      <c r="B15" s="7">
        <f t="shared" si="0"/>
        <v>0.91203593698020036</v>
      </c>
      <c r="C15" s="7">
        <f t="shared" si="1"/>
        <v>-0.38524484093930067</v>
      </c>
      <c r="E15" s="12"/>
    </row>
    <row r="16" spans="1:9">
      <c r="A16">
        <v>9</v>
      </c>
      <c r="B16" s="7">
        <f t="shared" si="0"/>
        <v>0.89054732661669367</v>
      </c>
      <c r="C16" s="7">
        <f t="shared" si="1"/>
        <v>-0.42977220727013538</v>
      </c>
      <c r="E16" s="12"/>
    </row>
    <row r="17" spans="1:5">
      <c r="A17">
        <v>10</v>
      </c>
      <c r="B17" s="7">
        <f t="shared" si="0"/>
        <v>0.86689148753435108</v>
      </c>
      <c r="C17" s="7">
        <f t="shared" si="1"/>
        <v>-0.47311678164685295</v>
      </c>
      <c r="E17" s="12"/>
    </row>
    <row r="18" spans="1:5">
      <c r="A18">
        <v>11</v>
      </c>
      <c r="B18" s="7">
        <f t="shared" si="0"/>
        <v>0.84113281641098092</v>
      </c>
      <c r="C18" s="7">
        <f t="shared" si="1"/>
        <v>-0.51517342246740205</v>
      </c>
      <c r="E18" s="12"/>
    </row>
    <row r="19" spans="1:5">
      <c r="A19">
        <v>12</v>
      </c>
      <c r="B19" s="7">
        <f t="shared" si="0"/>
        <v>0.81334079330435005</v>
      </c>
      <c r="C19" s="7">
        <f t="shared" si="1"/>
        <v>-0.55584046213261962</v>
      </c>
      <c r="E19" s="12"/>
    </row>
    <row r="20" spans="1:5">
      <c r="A20">
        <v>13</v>
      </c>
      <c r="B20" s="7">
        <f t="shared" si="0"/>
        <v>0.783589795708448</v>
      </c>
      <c r="C20" s="7">
        <f t="shared" si="1"/>
        <v>-0.59501995191804202</v>
      </c>
      <c r="E20" s="12"/>
    </row>
    <row r="21" spans="1:5">
      <c r="A21">
        <v>14</v>
      </c>
      <c r="B21" s="7">
        <f t="shared" si="0"/>
        <v>0.75195890086039496</v>
      </c>
      <c r="C21" s="7">
        <f t="shared" si="1"/>
        <v>-0.63261789696106174</v>
      </c>
      <c r="E21" s="12"/>
    </row>
    <row r="22" spans="1:5">
      <c r="A22">
        <v>15</v>
      </c>
      <c r="B22" s="7">
        <f t="shared" si="0"/>
        <v>0.71853167682029129</v>
      </c>
      <c r="C22" s="7">
        <f t="shared" si="1"/>
        <v>-0.66854448080207629</v>
      </c>
      <c r="E22" s="12"/>
    </row>
    <row r="23" spans="1:5">
      <c r="A23">
        <v>16</v>
      </c>
      <c r="B23" s="7">
        <f t="shared" si="0"/>
        <v>0.68339596287300497</v>
      </c>
      <c r="C23" s="7">
        <f t="shared" si="1"/>
        <v>-0.70271427894572658</v>
      </c>
      <c r="E23" s="12"/>
    </row>
    <row r="24" spans="1:5">
      <c r="A24">
        <v>17</v>
      </c>
      <c r="B24" s="7">
        <f t="shared" si="0"/>
        <v>0.64664363982615325</v>
      </c>
      <c r="C24" s="7">
        <f t="shared" si="1"/>
        <v>-0.7350464609370343</v>
      </c>
      <c r="E24" s="12"/>
    </row>
    <row r="25" spans="1:5">
      <c r="A25">
        <v>18</v>
      </c>
      <c r="B25" s="7">
        <f t="shared" si="0"/>
        <v>0.60837039080229582</v>
      </c>
      <c r="C25" s="7">
        <f t="shared" si="1"/>
        <v>-0.76546498047714906</v>
      </c>
      <c r="E25" s="12"/>
    </row>
    <row r="26" spans="1:5">
      <c r="A26">
        <v>19</v>
      </c>
      <c r="B26" s="7">
        <f t="shared" si="0"/>
        <v>0.56867545314557444</v>
      </c>
      <c r="C26" s="7">
        <f t="shared" si="1"/>
        <v>-0.79389875313442781</v>
      </c>
      <c r="E26" s="12"/>
    </row>
    <row r="27" spans="1:5">
      <c r="A27">
        <v>20</v>
      </c>
      <c r="B27" s="7">
        <f t="shared" si="0"/>
        <v>0.527661362083644</v>
      </c>
      <c r="C27" s="7">
        <f t="shared" si="1"/>
        <v>-0.82028182123861004</v>
      </c>
      <c r="E27" s="12"/>
    </row>
    <row r="28" spans="1:5">
      <c r="A28">
        <v>21</v>
      </c>
      <c r="B28" s="7">
        <f t="shared" si="0"/>
        <v>0.48543368680470178</v>
      </c>
      <c r="C28" s="7">
        <f t="shared" si="1"/>
        <v>-0.84455350557884512</v>
      </c>
      <c r="E28" s="12"/>
    </row>
    <row r="29" spans="1:5">
      <c r="A29">
        <v>22</v>
      </c>
      <c r="B29" s="7">
        <f t="shared" si="0"/>
        <v>0.44210075962669282</v>
      </c>
      <c r="C29" s="7">
        <f t="shared" si="1"/>
        <v>-0.86665854356017979</v>
      </c>
      <c r="E29" s="12"/>
    </row>
    <row r="30" spans="1:5">
      <c r="A30">
        <v>23</v>
      </c>
      <c r="B30" s="7">
        <f t="shared" si="0"/>
        <v>0.39777339895130559</v>
      </c>
      <c r="C30" s="7">
        <f t="shared" si="1"/>
        <v>-0.88654721350774512</v>
      </c>
      <c r="E30" s="12"/>
    </row>
    <row r="31" spans="1:5">
      <c r="A31">
        <v>24</v>
      </c>
      <c r="B31" s="7">
        <f t="shared" si="0"/>
        <v>0.35256462670914551</v>
      </c>
      <c r="C31" s="7">
        <f t="shared" si="1"/>
        <v>-0.90417544484320245</v>
      </c>
      <c r="E31" s="12"/>
    </row>
    <row r="32" spans="1:5">
      <c r="A32">
        <v>25</v>
      </c>
      <c r="B32" s="7">
        <f t="shared" si="0"/>
        <v>0.30658938101444927</v>
      </c>
      <c r="C32" s="7">
        <f t="shared" si="1"/>
        <v>-0.91950491389392486</v>
      </c>
      <c r="E32" s="12"/>
    </row>
    <row r="33" spans="1:5">
      <c r="A33">
        <v>26</v>
      </c>
      <c r="B33" s="7">
        <f t="shared" si="0"/>
        <v>0.25996422475785841</v>
      </c>
      <c r="C33" s="7">
        <f t="shared" si="1"/>
        <v>-0.93250312513181777</v>
      </c>
      <c r="E33" s="12"/>
    </row>
    <row r="34" spans="1:5">
      <c r="A34">
        <v>27</v>
      </c>
      <c r="B34" s="7">
        <f t="shared" si="0"/>
        <v>0.21280705087408233</v>
      </c>
      <c r="C34" s="7">
        <f t="shared" si="1"/>
        <v>-0.94314347767552187</v>
      </c>
      <c r="E34" s="12"/>
    </row>
    <row r="35" spans="1:5">
      <c r="A35">
        <v>28</v>
      </c>
      <c r="B35" s="7">
        <f t="shared" si="0"/>
        <v>0.16523678502773689</v>
      </c>
      <c r="C35" s="7">
        <f t="shared" si="1"/>
        <v>-0.95140531692690866</v>
      </c>
      <c r="E35" s="12"/>
    </row>
    <row r="36" spans="1:5">
      <c r="A36">
        <v>29</v>
      </c>
      <c r="B36" s="7">
        <f t="shared" si="0"/>
        <v>0.11737308646522839</v>
      </c>
      <c r="C36" s="7">
        <f t="shared" si="1"/>
        <v>-0.95727397125017011</v>
      </c>
      <c r="E36" s="12"/>
    </row>
    <row r="37" spans="1:5">
      <c r="A37">
        <v>30</v>
      </c>
      <c r="B37" s="7">
        <f t="shared" si="0"/>
        <v>6.9336047783261731E-2</v>
      </c>
      <c r="C37" s="7">
        <f t="shared" si="1"/>
        <v>-0.96074077363933319</v>
      </c>
      <c r="E37" s="12"/>
    </row>
    <row r="38" spans="1:5">
      <c r="A38">
        <v>31</v>
      </c>
      <c r="B38" s="7">
        <f t="shared" si="0"/>
        <v>2.1245894365381619E-2</v>
      </c>
      <c r="C38" s="7">
        <f t="shared" si="1"/>
        <v>-0.96180306835760232</v>
      </c>
      <c r="E38" s="12"/>
    </row>
    <row r="39" spans="1:5">
      <c r="A39">
        <v>32</v>
      </c>
      <c r="B39" s="7">
        <f t="shared" si="0"/>
        <v>-2.6777315763090771E-2</v>
      </c>
      <c r="C39" s="7">
        <f t="shared" si="1"/>
        <v>-0.96046420256944776</v>
      </c>
      <c r="E39" s="12"/>
    </row>
    <row r="40" spans="1:5">
      <c r="A40">
        <v>33</v>
      </c>
      <c r="B40" s="7">
        <f t="shared" si="0"/>
        <v>-7.4613990914277478E-2</v>
      </c>
      <c r="C40" s="7">
        <f t="shared" si="1"/>
        <v>-0.95673350302373383</v>
      </c>
      <c r="E40" s="12"/>
    </row>
    <row r="41" spans="1:5">
      <c r="A41">
        <v>34</v>
      </c>
      <c r="B41" s="7">
        <f t="shared" si="0"/>
        <v>-0.12214530280844307</v>
      </c>
      <c r="C41" s="7">
        <f t="shared" si="1"/>
        <v>-0.95062623788331169</v>
      </c>
      <c r="E41" s="12"/>
    </row>
    <row r="42" spans="1:5">
      <c r="A42">
        <v>35</v>
      </c>
      <c r="B42" s="7">
        <f t="shared" si="0"/>
        <v>-0.1692534810001084</v>
      </c>
      <c r="C42" s="7">
        <f t="shared" si="1"/>
        <v>-0.94216356383330624</v>
      </c>
      <c r="E42" s="12"/>
    </row>
    <row r="43" spans="1:5">
      <c r="A43">
        <v>36</v>
      </c>
      <c r="B43" s="7">
        <f t="shared" si="0"/>
        <v>-0.21582210393194387</v>
      </c>
      <c r="C43" s="7">
        <f t="shared" si="1"/>
        <v>-0.93137245863670903</v>
      </c>
      <c r="E43" s="12"/>
    </row>
    <row r="44" spans="1:5">
      <c r="A44">
        <v>37</v>
      </c>
      <c r="B44" s="7">
        <f t="shared" si="0"/>
        <v>-0.26173638589903175</v>
      </c>
      <c r="C44" s="7">
        <f t="shared" si="1"/>
        <v>-0.91828563934175744</v>
      </c>
      <c r="E44" s="12"/>
    </row>
    <row r="45" spans="1:5">
      <c r="A45">
        <v>38</v>
      </c>
      <c r="B45" s="7">
        <f t="shared" si="0"/>
        <v>-0.30688345921807442</v>
      </c>
      <c r="C45" s="7">
        <f t="shared" si="1"/>
        <v>-0.90294146638085371</v>
      </c>
      <c r="E45" s="12"/>
    </row>
    <row r="46" spans="1:5">
      <c r="A46">
        <v>39</v>
      </c>
      <c r="B46" s="7">
        <f t="shared" si="0"/>
        <v>-0.35115265090984255</v>
      </c>
      <c r="C46" s="7">
        <f t="shared" si="1"/>
        <v>-0.88538383383536157</v>
      </c>
      <c r="E46" s="12"/>
    </row>
    <row r="47" spans="1:5">
      <c r="A47">
        <v>40</v>
      </c>
      <c r="B47" s="7">
        <f t="shared" si="0"/>
        <v>-0.39443575321856422</v>
      </c>
      <c r="C47" s="7">
        <f t="shared" si="1"/>
        <v>-0.86566204617443332</v>
      </c>
      <c r="E47" s="12"/>
    </row>
    <row r="48" spans="1:5">
      <c r="A48">
        <v>41</v>
      </c>
      <c r="B48" s="7">
        <f t="shared" si="0"/>
        <v>-0.4366272873090134</v>
      </c>
      <c r="C48" s="7">
        <f t="shared" si="1"/>
        <v>-0.84383068180898269</v>
      </c>
      <c r="E48" s="12"/>
    </row>
    <row r="49" spans="1:5">
      <c r="A49">
        <v>42</v>
      </c>
      <c r="B49" s="7">
        <f t="shared" si="0"/>
        <v>-0.47762475950071076</v>
      </c>
      <c r="C49" s="7">
        <f t="shared" si="1"/>
        <v>-0.81994944383394719</v>
      </c>
      <c r="E49" s="12"/>
    </row>
    <row r="50" spans="1:5">
      <c r="A50">
        <v>43</v>
      </c>
      <c r="B50" s="7">
        <f t="shared" si="0"/>
        <v>-0.51732890941886089</v>
      </c>
      <c r="C50" s="7">
        <f t="shared" si="1"/>
        <v>-0.79408299836300411</v>
      </c>
      <c r="E50" s="12"/>
    </row>
    <row r="51" spans="1:5">
      <c r="A51">
        <v>44</v>
      </c>
      <c r="B51" s="7">
        <f t="shared" si="0"/>
        <v>-0.55564394946335272</v>
      </c>
      <c r="C51" s="7">
        <f t="shared" si="1"/>
        <v>-0.76630080088983643</v>
      </c>
      <c r="E51" s="12"/>
    </row>
    <row r="52" spans="1:5">
      <c r="A52">
        <v>45</v>
      </c>
      <c r="B52" s="7">
        <f t="shared" si="0"/>
        <v>-0.59247779502029385</v>
      </c>
      <c r="C52" s="7">
        <f t="shared" si="1"/>
        <v>-0.73667691113882172</v>
      </c>
      <c r="E52" s="12"/>
    </row>
    <row r="53" spans="1:5">
      <c r="A53">
        <v>46</v>
      </c>
      <c r="B53" s="7">
        <f t="shared" si="0"/>
        <v>-0.62774228486507233</v>
      </c>
      <c r="C53" s="7">
        <f t="shared" si="1"/>
        <v>-0.70528979689556814</v>
      </c>
      <c r="E53" s="12"/>
    </row>
    <row r="54" spans="1:5">
      <c r="A54">
        <v>47</v>
      </c>
      <c r="B54" s="7">
        <f t="shared" si="0"/>
        <v>-0.66135339123177128</v>
      </c>
      <c r="C54" s="7">
        <f t="shared" si="1"/>
        <v>-0.67222212733397957</v>
      </c>
      <c r="E54" s="12"/>
    </row>
    <row r="55" spans="1:5">
      <c r="A55">
        <v>48</v>
      </c>
      <c r="B55" s="7">
        <f t="shared" si="0"/>
        <v>-0.69323141905084318</v>
      </c>
      <c r="C55" s="7">
        <f t="shared" si="1"/>
        <v>-0.63756055638143738</v>
      </c>
      <c r="E55" s="12"/>
    </row>
    <row r="56" spans="1:5">
      <c r="A56">
        <v>49</v>
      </c>
      <c r="B56" s="7">
        <f t="shared" si="0"/>
        <v>-0.72330119388520209</v>
      </c>
      <c r="C56" s="7">
        <f t="shared" si="1"/>
        <v>-0.60139549668717729</v>
      </c>
      <c r="E56" s="12"/>
    </row>
    <row r="57" spans="1:5">
      <c r="A57">
        <v>50</v>
      </c>
      <c r="B57" s="7">
        <f t="shared" si="0"/>
        <v>-0.75149223812425037</v>
      </c>
      <c r="C57" s="7">
        <f t="shared" si="1"/>
        <v>-0.56382088478096481</v>
      </c>
      <c r="E57" s="12"/>
    </row>
    <row r="58" spans="1:5">
      <c r="A58">
        <v>51</v>
      </c>
      <c r="B58" s="7">
        <f t="shared" si="0"/>
        <v>-0.77773893502573432</v>
      </c>
      <c r="C58" s="7">
        <f t="shared" si="1"/>
        <v>-0.52493393802967814</v>
      </c>
      <c r="E58" s="12"/>
    </row>
    <row r="59" spans="1:5">
      <c r="A59">
        <v>52</v>
      </c>
      <c r="B59" s="7">
        <f t="shared" si="0"/>
        <v>-0.8019806802266517</v>
      </c>
      <c r="C59" s="7">
        <f t="shared" si="1"/>
        <v>-0.48483490401834556</v>
      </c>
      <c r="E59" s="12"/>
    </row>
    <row r="60" spans="1:5">
      <c r="A60">
        <v>53</v>
      </c>
      <c r="B60" s="7">
        <f t="shared" si="0"/>
        <v>-0.82416202037662745</v>
      </c>
      <c r="C60" s="7">
        <f t="shared" si="1"/>
        <v>-0.44362680299951418</v>
      </c>
      <c r="E60" s="12"/>
    </row>
    <row r="61" spans="1:5">
      <c r="A61">
        <v>54</v>
      </c>
      <c r="B61" s="7">
        <f t="shared" si="0"/>
        <v>-0.84423277858015289</v>
      </c>
      <c r="C61" s="7">
        <f t="shared" si="1"/>
        <v>-0.40141516407050654</v>
      </c>
      <c r="E61" s="12"/>
    </row>
    <row r="62" spans="1:5">
      <c r="A62">
        <v>55</v>
      </c>
      <c r="B62" s="7">
        <f t="shared" si="0"/>
        <v>-0.86214816636775882</v>
      </c>
      <c r="C62" s="7">
        <f t="shared" si="1"/>
        <v>-0.3583077557521186</v>
      </c>
      <c r="E62" s="12"/>
    </row>
    <row r="63" spans="1:5">
      <c r="A63">
        <v>56</v>
      </c>
      <c r="B63" s="7">
        <f t="shared" si="0"/>
        <v>-0.87786888195048862</v>
      </c>
      <c r="C63" s="7">
        <f t="shared" si="1"/>
        <v>-0.31441431165459416</v>
      </c>
      <c r="E63" s="12"/>
    </row>
    <row r="64" spans="1:5">
      <c r="A64">
        <v>57</v>
      </c>
      <c r="B64" s="7">
        <f t="shared" si="0"/>
        <v>-0.89136119454685125</v>
      </c>
      <c r="C64" s="7">
        <f t="shared" si="1"/>
        <v>-0.26984625192725159</v>
      </c>
      <c r="E64" s="12"/>
    </row>
    <row r="65" spans="1:5">
      <c r="A65">
        <v>58</v>
      </c>
      <c r="B65" s="7">
        <f t="shared" si="0"/>
        <v>-0.90259701460669717</v>
      </c>
      <c r="C65" s="7">
        <f t="shared" si="1"/>
        <v>-0.22471640119691672</v>
      </c>
      <c r="E65" s="12"/>
    </row>
    <row r="66" spans="1:5">
      <c r="A66">
        <v>59</v>
      </c>
      <c r="B66" s="7">
        <f t="shared" si="0"/>
        <v>-0.91155394979206283</v>
      </c>
      <c r="C66" s="7">
        <f t="shared" si="1"/>
        <v>-0.17913870370731355</v>
      </c>
      <c r="E66" s="12"/>
    </row>
    <row r="67" spans="1:5">
      <c r="A67">
        <v>60</v>
      </c>
      <c r="B67" s="7">
        <f t="shared" si="0"/>
        <v>-0.91821534661090132</v>
      </c>
      <c r="C67" s="7">
        <f t="shared" si="1"/>
        <v>-0.13322793637676847</v>
      </c>
      <c r="E67" s="12"/>
    </row>
    <row r="68" spans="1:5">
      <c r="A68">
        <v>61</v>
      </c>
      <c r="B68" s="7">
        <f t="shared" si="0"/>
        <v>-0.92257031763565056</v>
      </c>
      <c r="C68" s="7">
        <f t="shared" si="1"/>
        <v>-8.7099420494985924E-2</v>
      </c>
      <c r="E68" s="12"/>
    </row>
    <row r="69" spans="1:5">
      <c r="A69">
        <v>62</v>
      </c>
      <c r="B69" s="7">
        <f t="shared" si="0"/>
        <v>-0.92461375427471304</v>
      </c>
      <c r="C69" s="7">
        <f t="shared" si="1"/>
        <v>-4.0868732781250264E-2</v>
      </c>
      <c r="E69" s="12"/>
    </row>
    <row r="70" spans="1:5">
      <c r="A70">
        <v>63</v>
      </c>
      <c r="B70" s="7">
        <f t="shared" si="0"/>
        <v>-0.92434632510102299</v>
      </c>
      <c r="C70" s="7">
        <f t="shared" si="1"/>
        <v>5.3485834738008914E-3</v>
      </c>
      <c r="E70" s="12"/>
    </row>
    <row r="71" spans="1:5">
      <c r="A71">
        <v>64</v>
      </c>
      <c r="B71" s="7">
        <f t="shared" si="0"/>
        <v>-0.9217744597778883</v>
      </c>
      <c r="C71" s="7">
        <f t="shared" si="1"/>
        <v>5.1437306462695315E-2</v>
      </c>
      <c r="E71" s="12"/>
    </row>
    <row r="72" spans="1:5">
      <c r="A72">
        <v>65</v>
      </c>
      <c r="B72" s="7">
        <f t="shared" si="0"/>
        <v>-0.91691031865810824</v>
      </c>
      <c r="C72" s="7">
        <f t="shared" si="1"/>
        <v>9.7282822395600738E-2</v>
      </c>
      <c r="E72" s="12"/>
    </row>
    <row r="73" spans="1:5">
      <c r="A73">
        <v>66</v>
      </c>
      <c r="B73" s="7">
        <f t="shared" ref="B73:B134" si="2">(B72+$B$3*C72)/$H$4</f>
        <v>-0.9097717481679084</v>
      </c>
      <c r="C73" s="7">
        <f t="shared" ref="C73:C134" si="3">C72-$H$3*B73</f>
        <v>0.14277140980399616</v>
      </c>
      <c r="E73" s="12"/>
    </row>
    <row r="74" spans="1:5">
      <c r="A74">
        <v>67</v>
      </c>
      <c r="B74" s="7">
        <f t="shared" si="2"/>
        <v>-0.9003822221224026</v>
      </c>
      <c r="C74" s="7">
        <f t="shared" si="3"/>
        <v>0.1877905209101163</v>
      </c>
      <c r="E74" s="12"/>
    </row>
    <row r="75" spans="1:5">
      <c r="A75">
        <v>68</v>
      </c>
      <c r="B75" s="7">
        <f t="shared" si="2"/>
        <v>-0.88877076915401176</v>
      </c>
      <c r="C75" s="7">
        <f t="shared" si="3"/>
        <v>0.2322290593678169</v>
      </c>
      <c r="E75" s="12"/>
    </row>
    <row r="76" spans="1:5">
      <c r="A76">
        <v>69</v>
      </c>
      <c r="B76" s="7">
        <f t="shared" si="2"/>
        <v>-0.87497188646944735</v>
      </c>
      <c r="C76" s="7">
        <f t="shared" si="3"/>
        <v>0.27597765369128929</v>
      </c>
      <c r="E76" s="12"/>
    </row>
    <row r="77" spans="1:5">
      <c r="A77">
        <v>70</v>
      </c>
      <c r="B77" s="7">
        <f t="shared" si="2"/>
        <v>-0.85902544018442195</v>
      </c>
      <c r="C77" s="7">
        <f t="shared" si="3"/>
        <v>0.3189289257005104</v>
      </c>
      <c r="E77" s="12"/>
    </row>
    <row r="78" spans="1:5">
      <c r="A78">
        <v>71</v>
      </c>
      <c r="B78" s="7">
        <f t="shared" si="2"/>
        <v>-0.84097655251810122</v>
      </c>
      <c r="C78" s="7">
        <f t="shared" si="3"/>
        <v>0.36097775332641546</v>
      </c>
      <c r="E78" s="12"/>
    </row>
    <row r="79" spans="1:5">
      <c r="A79">
        <v>72</v>
      </c>
      <c r="B79" s="7">
        <f t="shared" si="2"/>
        <v>-0.82087547616137713</v>
      </c>
      <c r="C79" s="7">
        <f t="shared" si="3"/>
        <v>0.40202152713448436</v>
      </c>
      <c r="E79" s="12"/>
    </row>
    <row r="80" spans="1:5">
      <c r="A80">
        <v>73</v>
      </c>
      <c r="B80" s="7">
        <f t="shared" si="2"/>
        <v>-0.79877745616424234</v>
      </c>
      <c r="C80" s="7">
        <f t="shared" si="3"/>
        <v>0.44196039994269648</v>
      </c>
      <c r="E80" s="12"/>
    </row>
    <row r="81" spans="1:5">
      <c r="A81">
        <v>74</v>
      </c>
      <c r="B81" s="7">
        <f t="shared" si="2"/>
        <v>-0.77474257971781302</v>
      </c>
      <c r="C81" s="7">
        <f t="shared" si="3"/>
        <v>0.48069752892858714</v>
      </c>
      <c r="E81" s="12"/>
    </row>
    <row r="82" spans="1:5">
      <c r="A82">
        <v>75</v>
      </c>
      <c r="B82" s="7">
        <f t="shared" si="2"/>
        <v>-0.74883561423579426</v>
      </c>
      <c r="C82" s="7">
        <f t="shared" si="3"/>
        <v>0.5181393096403768</v>
      </c>
      <c r="E82" s="12"/>
    </row>
    <row r="83" spans="1:5">
      <c r="A83">
        <v>76</v>
      </c>
      <c r="B83" s="7">
        <f t="shared" si="2"/>
        <v>-0.72112583416835452</v>
      </c>
      <c r="C83" s="7">
        <f t="shared" si="3"/>
        <v>0.55419560134879453</v>
      </c>
      <c r="E83" s="12"/>
    </row>
    <row r="84" spans="1:5">
      <c r="A84">
        <v>77</v>
      </c>
      <c r="B84" s="7">
        <f t="shared" si="2"/>
        <v>-0.69168683700839384</v>
      </c>
      <c r="C84" s="7">
        <f t="shared" si="3"/>
        <v>0.58877994319921423</v>
      </c>
      <c r="E84" s="12"/>
    </row>
    <row r="85" spans="1:5">
      <c r="A85">
        <v>78</v>
      </c>
      <c r="B85" s="7">
        <f t="shared" si="2"/>
        <v>-0.66059634897599318</v>
      </c>
      <c r="C85" s="7">
        <f t="shared" si="3"/>
        <v>0.62180976064801385</v>
      </c>
      <c r="E85" s="12"/>
    </row>
    <row r="86" spans="1:5">
      <c r="A86">
        <v>79</v>
      </c>
      <c r="B86" s="7">
        <f t="shared" si="2"/>
        <v>-0.62793602089136413</v>
      </c>
      <c r="C86" s="7">
        <f t="shared" si="3"/>
        <v>0.65320656169258207</v>
      </c>
      <c r="E86" s="12"/>
    </row>
    <row r="87" spans="1:5">
      <c r="A87">
        <v>80</v>
      </c>
      <c r="B87" s="7">
        <f t="shared" si="2"/>
        <v>-0.59379121476981045</v>
      </c>
      <c r="C87" s="7">
        <f t="shared" si="3"/>
        <v>0.68289612243107256</v>
      </c>
      <c r="E87" s="12"/>
    </row>
    <row r="88" spans="1:5">
      <c r="A88">
        <v>81</v>
      </c>
      <c r="B88" s="7">
        <f t="shared" si="2"/>
        <v>-0.55825078169402187</v>
      </c>
      <c r="C88" s="7">
        <f t="shared" si="3"/>
        <v>0.71080866151577371</v>
      </c>
      <c r="E88" s="12"/>
    </row>
    <row r="89" spans="1:5">
      <c r="A89">
        <v>82</v>
      </c>
      <c r="B89" s="7">
        <f t="shared" si="2"/>
        <v>-0.52140683153938472</v>
      </c>
      <c r="C89" s="7">
        <f t="shared" si="3"/>
        <v>0.7368790030927429</v>
      </c>
      <c r="E89" s="12"/>
    </row>
    <row r="90" spans="1:5">
      <c r="A90">
        <v>83</v>
      </c>
      <c r="B90" s="7">
        <f t="shared" si="2"/>
        <v>-0.48335449514688039</v>
      </c>
      <c r="C90" s="7">
        <f t="shared" si="3"/>
        <v>0.76104672785008698</v>
      </c>
      <c r="E90" s="12"/>
    </row>
    <row r="91" spans="1:5">
      <c r="A91">
        <v>84</v>
      </c>
      <c r="B91" s="7">
        <f t="shared" si="2"/>
        <v>-0.44419167955548738</v>
      </c>
      <c r="C91" s="7">
        <f t="shared" si="3"/>
        <v>0.78325631182786137</v>
      </c>
      <c r="E91" s="12"/>
    </row>
    <row r="92" spans="1:5">
      <c r="A92">
        <v>85</v>
      </c>
      <c r="B92" s="7">
        <f t="shared" si="2"/>
        <v>-0.40401881692178987</v>
      </c>
      <c r="C92" s="7">
        <f t="shared" si="3"/>
        <v>0.80345725267395085</v>
      </c>
      <c r="E92" s="12"/>
    </row>
    <row r="93" spans="1:5">
      <c r="A93">
        <v>86</v>
      </c>
      <c r="B93" s="7">
        <f t="shared" si="2"/>
        <v>-0.36293860776867065</v>
      </c>
      <c r="C93" s="7">
        <f t="shared" si="3"/>
        <v>0.82160418306238436</v>
      </c>
      <c r="E93" s="12"/>
    </row>
    <row r="94" spans="1:5">
      <c r="A94">
        <v>87</v>
      </c>
      <c r="B94" s="7">
        <f t="shared" si="2"/>
        <v>-0.32105575921750767</v>
      </c>
      <c r="C94" s="7">
        <f t="shared" si="3"/>
        <v>0.83765697102325976</v>
      </c>
      <c r="E94" s="12"/>
    </row>
    <row r="95" spans="1:5">
      <c r="A95">
        <v>88</v>
      </c>
      <c r="B95" s="7">
        <f t="shared" si="2"/>
        <v>-0.2784767188691718</v>
      </c>
      <c r="C95" s="7">
        <f t="shared" si="3"/>
        <v>0.85158080696671834</v>
      </c>
      <c r="E95" s="12"/>
    </row>
    <row r="96" spans="1:5">
      <c r="A96">
        <v>89</v>
      </c>
      <c r="B96" s="7">
        <f t="shared" si="2"/>
        <v>-0.2353094050083151</v>
      </c>
      <c r="C96" s="7">
        <f t="shared" si="3"/>
        <v>0.86334627721713408</v>
      </c>
      <c r="E96" s="12"/>
    </row>
    <row r="97" spans="1:5">
      <c r="A97">
        <v>90</v>
      </c>
      <c r="B97" s="7">
        <f t="shared" si="2"/>
        <v>-0.1916629338129261</v>
      </c>
      <c r="C97" s="7">
        <f t="shared" si="3"/>
        <v>0.87292942390778039</v>
      </c>
      <c r="E97" s="12"/>
    </row>
    <row r="98" spans="1:5">
      <c r="A98">
        <v>91</v>
      </c>
      <c r="B98" s="7">
        <f t="shared" si="2"/>
        <v>-0.14764734425689482</v>
      </c>
      <c r="C98" s="7">
        <f t="shared" si="3"/>
        <v>0.88031179112062508</v>
      </c>
      <c r="E98" s="12"/>
    </row>
    <row r="99" spans="1:5">
      <c r="A99">
        <v>92</v>
      </c>
      <c r="B99" s="7">
        <f t="shared" si="2"/>
        <v>-0.10337332139737015</v>
      </c>
      <c r="C99" s="7">
        <f t="shared" si="3"/>
        <v>0.88548045719049362</v>
      </c>
      <c r="E99" s="12"/>
    </row>
    <row r="100" spans="1:5">
      <c r="A100">
        <v>93</v>
      </c>
      <c r="B100" s="7">
        <f t="shared" si="2"/>
        <v>-5.8951918740992995E-2</v>
      </c>
      <c r="C100" s="7">
        <f t="shared" si="3"/>
        <v>0.88842805312754325</v>
      </c>
      <c r="E100" s="12"/>
    </row>
    <row r="101" spans="1:5">
      <c r="A101">
        <v>94</v>
      </c>
      <c r="B101" s="7">
        <f t="shared" si="2"/>
        <v>-1.4494280383656688E-2</v>
      </c>
      <c r="C101" s="7">
        <f t="shared" si="3"/>
        <v>0.88915276714672609</v>
      </c>
      <c r="E101" s="12"/>
    </row>
    <row r="102" spans="1:5">
      <c r="A102">
        <v>95</v>
      </c>
      <c r="B102" s="7">
        <f t="shared" si="2"/>
        <v>2.9888636382722815E-2</v>
      </c>
      <c r="C102" s="7">
        <f t="shared" si="3"/>
        <v>0.88765833532758998</v>
      </c>
      <c r="E102" s="12"/>
    </row>
    <row r="103" spans="1:5">
      <c r="A103">
        <v>96</v>
      </c>
      <c r="B103" s="7">
        <f t="shared" si="2"/>
        <v>7.4086337305837732E-2</v>
      </c>
      <c r="C103" s="7">
        <f t="shared" si="3"/>
        <v>0.88395401846229804</v>
      </c>
    </row>
    <row r="104" spans="1:5">
      <c r="A104">
        <v>97</v>
      </c>
      <c r="B104" s="7">
        <f t="shared" si="2"/>
        <v>0.11798906556504005</v>
      </c>
      <c r="C104" s="7">
        <f t="shared" si="3"/>
        <v>0.87805456518404601</v>
      </c>
    </row>
    <row r="105" spans="1:5">
      <c r="A105">
        <v>98</v>
      </c>
      <c r="B105" s="7">
        <f t="shared" si="2"/>
        <v>0.161488073640142</v>
      </c>
      <c r="C105" s="7">
        <f t="shared" si="3"/>
        <v>0.86998016150203894</v>
      </c>
    </row>
    <row r="106" spans="1:5">
      <c r="A106">
        <v>99</v>
      </c>
      <c r="B106" s="7">
        <f t="shared" si="2"/>
        <v>0.20447589198528077</v>
      </c>
      <c r="C106" s="7">
        <f t="shared" si="3"/>
        <v>0.8597563669027749</v>
      </c>
    </row>
    <row r="107" spans="1:5">
      <c r="A107">
        <v>100</v>
      </c>
      <c r="B107" s="7">
        <f t="shared" si="2"/>
        <v>0.24684659384580504</v>
      </c>
      <c r="C107" s="7">
        <f t="shared" si="3"/>
        <v>0.84741403721048469</v>
      </c>
    </row>
    <row r="108" spans="1:5">
      <c r="A108">
        <v>101</v>
      </c>
      <c r="B108" s="7">
        <f t="shared" si="2"/>
        <v>0.28849605556741076</v>
      </c>
      <c r="C108" s="7">
        <f t="shared" si="3"/>
        <v>0.83298923443211415</v>
      </c>
    </row>
    <row r="109" spans="1:5">
      <c r="A109">
        <v>102</v>
      </c>
      <c r="B109" s="7">
        <f t="shared" si="2"/>
        <v>0.32932221175961746</v>
      </c>
      <c r="C109" s="7">
        <f t="shared" si="3"/>
        <v>0.81652312384413328</v>
      </c>
    </row>
    <row r="110" spans="1:5">
      <c r="A110">
        <v>103</v>
      </c>
      <c r="B110" s="7">
        <f t="shared" si="2"/>
        <v>0.3692253046900989</v>
      </c>
      <c r="C110" s="7">
        <f t="shared" si="3"/>
        <v>0.79806185860962831</v>
      </c>
    </row>
    <row r="111" spans="1:5">
      <c r="A111">
        <v>104</v>
      </c>
      <c r="B111" s="7">
        <f t="shared" si="2"/>
        <v>0.40810812730232449</v>
      </c>
      <c r="C111" s="7">
        <f t="shared" si="3"/>
        <v>0.77765645224451208</v>
      </c>
    </row>
    <row r="112" spans="1:5">
      <c r="A112">
        <v>105</v>
      </c>
      <c r="B112" s="7">
        <f t="shared" si="2"/>
        <v>0.44587625926638413</v>
      </c>
      <c r="C112" s="7">
        <f t="shared" si="3"/>
        <v>0.75536263928119285</v>
      </c>
    </row>
    <row r="113" spans="1:3">
      <c r="A113">
        <v>106</v>
      </c>
      <c r="B113" s="7">
        <f t="shared" si="2"/>
        <v>0.48243829549171452</v>
      </c>
      <c r="C113" s="7">
        <f t="shared" si="3"/>
        <v>0.73124072450660715</v>
      </c>
    </row>
    <row r="114" spans="1:3">
      <c r="A114">
        <v>107</v>
      </c>
      <c r="B114" s="7">
        <f t="shared" si="2"/>
        <v>0.5177060665506682</v>
      </c>
      <c r="C114" s="7">
        <f t="shared" si="3"/>
        <v>0.70535542117907379</v>
      </c>
    </row>
    <row r="115" spans="1:3">
      <c r="A115">
        <v>108</v>
      </c>
      <c r="B115" s="7">
        <f t="shared" si="2"/>
        <v>0.55159485048341339</v>
      </c>
      <c r="C115" s="7">
        <f t="shared" si="3"/>
        <v>0.67777567865490307</v>
      </c>
    </row>
    <row r="116" spans="1:3">
      <c r="A116">
        <v>109</v>
      </c>
      <c r="B116" s="7">
        <f t="shared" si="2"/>
        <v>0.58402357547746497</v>
      </c>
      <c r="C116" s="7">
        <f t="shared" si="3"/>
        <v>0.64857449988102978</v>
      </c>
    </row>
    <row r="117" spans="1:3">
      <c r="A117">
        <v>110</v>
      </c>
      <c r="B117" s="7">
        <f t="shared" si="2"/>
        <v>0.6149150129391685</v>
      </c>
      <c r="C117" s="7">
        <f t="shared" si="3"/>
        <v>0.61782874923407138</v>
      </c>
    </row>
    <row r="118" spans="1:3">
      <c r="A118">
        <v>111</v>
      </c>
      <c r="B118" s="7">
        <f t="shared" si="2"/>
        <v>0.64419596049962302</v>
      </c>
      <c r="C118" s="7">
        <f t="shared" si="3"/>
        <v>0.58561895120909024</v>
      </c>
    </row>
    <row r="119" spans="1:3">
      <c r="A119">
        <v>112</v>
      </c>
      <c r="B119" s="7">
        <f t="shared" si="2"/>
        <v>0.67179741452376818</v>
      </c>
      <c r="C119" s="7">
        <f t="shared" si="3"/>
        <v>0.55202908048290178</v>
      </c>
    </row>
    <row r="120" spans="1:3">
      <c r="A120">
        <v>113</v>
      </c>
      <c r="B120" s="7">
        <f t="shared" si="2"/>
        <v>0.69765473171861669</v>
      </c>
      <c r="C120" s="7">
        <f t="shared" si="3"/>
        <v>0.51714634389697089</v>
      </c>
    </row>
    <row r="121" spans="1:3">
      <c r="A121">
        <v>114</v>
      </c>
      <c r="B121" s="7">
        <f t="shared" si="2"/>
        <v>0.72170777946480325</v>
      </c>
      <c r="C121" s="7">
        <f t="shared" si="3"/>
        <v>0.48106095492373074</v>
      </c>
    </row>
    <row r="122" spans="1:3">
      <c r="A122">
        <v>115</v>
      </c>
      <c r="B122" s="7">
        <f t="shared" si="2"/>
        <v>0.74390107452467813</v>
      </c>
      <c r="C122" s="7">
        <f t="shared" si="3"/>
        <v>0.4438659011974968</v>
      </c>
    </row>
    <row r="123" spans="1:3">
      <c r="A123">
        <v>116</v>
      </c>
      <c r="B123" s="7">
        <f t="shared" si="2"/>
        <v>0.76418390981002804</v>
      </c>
      <c r="C123" s="7">
        <f t="shared" si="3"/>
        <v>0.40565670570699541</v>
      </c>
    </row>
    <row r="124" spans="1:3">
      <c r="A124">
        <v>117</v>
      </c>
      <c r="B124" s="7">
        <f t="shared" si="2"/>
        <v>0.78251046892307019</v>
      </c>
      <c r="C124" s="7">
        <f t="shared" si="3"/>
        <v>0.36653118226084191</v>
      </c>
    </row>
    <row r="125" spans="1:3">
      <c r="A125">
        <v>118</v>
      </c>
      <c r="B125" s="7">
        <f t="shared" si="2"/>
        <v>0.79883992821557348</v>
      </c>
      <c r="C125" s="7">
        <f t="shared" si="3"/>
        <v>0.32658918585006325</v>
      </c>
    </row>
    <row r="126" spans="1:3">
      <c r="A126">
        <v>119</v>
      </c>
      <c r="B126" s="7">
        <f t="shared" si="2"/>
        <v>0.81313654614271991</v>
      </c>
      <c r="C126" s="7">
        <f t="shared" si="3"/>
        <v>0.28593235854292726</v>
      </c>
    </row>
    <row r="127" spans="1:3">
      <c r="A127">
        <v>120</v>
      </c>
      <c r="B127" s="7">
        <f t="shared" si="2"/>
        <v>0.82536973972056482</v>
      </c>
      <c r="C127" s="7">
        <f t="shared" si="3"/>
        <v>0.244663871556899</v>
      </c>
    </row>
    <row r="128" spans="1:3">
      <c r="A128">
        <v>121</v>
      </c>
      <c r="B128" s="7">
        <f t="shared" si="2"/>
        <v>0.83551414792858836</v>
      </c>
      <c r="C128" s="7">
        <f t="shared" si="3"/>
        <v>0.20288816416046956</v>
      </c>
    </row>
    <row r="129" spans="1:3">
      <c r="A129">
        <v>122</v>
      </c>
      <c r="B129" s="7">
        <f t="shared" si="2"/>
        <v>0.84354968193178237</v>
      </c>
      <c r="C129" s="7">
        <f t="shared" si="3"/>
        <v>0.16071068006388045</v>
      </c>
    </row>
    <row r="130" spans="1:3">
      <c r="A130">
        <v>123</v>
      </c>
      <c r="B130" s="7">
        <f t="shared" si="2"/>
        <v>0.84946156202990164</v>
      </c>
      <c r="C130" s="7">
        <f t="shared" si="3"/>
        <v>0.11823760196238536</v>
      </c>
    </row>
    <row r="131" spans="1:3">
      <c r="A131">
        <v>124</v>
      </c>
      <c r="B131" s="7">
        <f t="shared" si="2"/>
        <v>0.85324034127483384</v>
      </c>
      <c r="C131" s="7">
        <f t="shared" si="3"/>
        <v>7.5575584898643661E-2</v>
      </c>
    </row>
    <row r="132" spans="1:3">
      <c r="A132">
        <v>125</v>
      </c>
      <c r="B132" s="7">
        <f t="shared" si="2"/>
        <v>0.85488191573043992</v>
      </c>
      <c r="C132" s="7">
        <f t="shared" si="3"/>
        <v>3.2831489112121658E-2</v>
      </c>
    </row>
    <row r="133" spans="1:3">
      <c r="A133">
        <v>126</v>
      </c>
      <c r="B133" s="7">
        <f t="shared" si="2"/>
        <v>0.85438752138258955</v>
      </c>
      <c r="C133" s="7">
        <f t="shared" si="3"/>
        <v>-9.8878869570078257E-3</v>
      </c>
    </row>
    <row r="134" spans="1:3">
      <c r="A134">
        <v>127</v>
      </c>
      <c r="B134" s="7">
        <f t="shared" si="2"/>
        <v>0.85176371774038828</v>
      </c>
      <c r="C134" s="7">
        <f t="shared" si="3"/>
        <v>-5.2476072844027249E-2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5"/>
  <sheetViews>
    <sheetView tabSelected="1" workbookViewId="0">
      <selection activeCell="B5" sqref="B5"/>
    </sheetView>
  </sheetViews>
  <sheetFormatPr baseColWidth="10" defaultRowHeight="15" x14ac:dyDescent="0"/>
  <cols>
    <col min="1" max="1" width="6.83203125" customWidth="1"/>
    <col min="2" max="2" width="10.83203125" style="4"/>
    <col min="5" max="5" width="11.83203125" style="11" customWidth="1"/>
    <col min="6" max="6" width="12.6640625" customWidth="1"/>
    <col min="7" max="7" width="11.83203125" customWidth="1"/>
  </cols>
  <sheetData>
    <row r="1" spans="1:18" ht="16" thickBot="1">
      <c r="A1" t="s">
        <v>8</v>
      </c>
      <c r="B1" s="5">
        <v>50</v>
      </c>
      <c r="C1" t="s">
        <v>9</v>
      </c>
      <c r="E1" s="29" t="s">
        <v>34</v>
      </c>
      <c r="F1" s="30"/>
      <c r="G1" s="31"/>
      <c r="H1" t="s">
        <v>30</v>
      </c>
      <c r="I1">
        <f>1/(B1*B3)</f>
        <v>20</v>
      </c>
      <c r="J1" t="s">
        <v>32</v>
      </c>
      <c r="K1" t="s">
        <v>42</v>
      </c>
    </row>
    <row r="2" spans="1:18">
      <c r="A2" t="s">
        <v>26</v>
      </c>
      <c r="B2" s="5">
        <v>0.5</v>
      </c>
      <c r="C2" t="s">
        <v>28</v>
      </c>
      <c r="E2" s="11" t="s">
        <v>41</v>
      </c>
      <c r="H2" t="s">
        <v>31</v>
      </c>
      <c r="I2">
        <f>1/(B2*B3)</f>
        <v>2000</v>
      </c>
      <c r="J2" t="s">
        <v>33</v>
      </c>
      <c r="K2" t="s">
        <v>43</v>
      </c>
      <c r="Q2" t="s">
        <v>50</v>
      </c>
    </row>
    <row r="3" spans="1:18">
      <c r="A3" t="s">
        <v>10</v>
      </c>
      <c r="B3" s="5">
        <v>1E-3</v>
      </c>
      <c r="C3" t="s">
        <v>27</v>
      </c>
      <c r="E3" s="23" t="s">
        <v>39</v>
      </c>
      <c r="F3" s="24"/>
      <c r="G3" s="25"/>
      <c r="H3" t="s">
        <v>29</v>
      </c>
      <c r="I3">
        <f>SQRT(I2)</f>
        <v>44.721359549995796</v>
      </c>
      <c r="J3" t="s">
        <v>32</v>
      </c>
      <c r="K3" t="s">
        <v>44</v>
      </c>
      <c r="R3" t="s">
        <v>49</v>
      </c>
    </row>
    <row r="4" spans="1:18">
      <c r="A4" t="s">
        <v>2</v>
      </c>
      <c r="B4" s="5">
        <v>2E-3</v>
      </c>
      <c r="C4" t="s">
        <v>5</v>
      </c>
      <c r="E4" s="26" t="s">
        <v>40</v>
      </c>
      <c r="F4" s="27"/>
      <c r="G4" s="28"/>
      <c r="H4" s="11" t="s">
        <v>47</v>
      </c>
      <c r="I4">
        <f>1/(1+I1*B4+I2*B4*B4)</f>
        <v>0.95419847328244267</v>
      </c>
      <c r="K4" t="s">
        <v>45</v>
      </c>
      <c r="O4" t="s">
        <v>46</v>
      </c>
      <c r="R4" t="s">
        <v>48</v>
      </c>
    </row>
    <row r="5" spans="1:18" ht="16" thickBot="1">
      <c r="H5" s="6"/>
    </row>
    <row r="6" spans="1:18" ht="16" thickBot="1">
      <c r="A6" t="s">
        <v>6</v>
      </c>
      <c r="B6" s="13" t="s">
        <v>36</v>
      </c>
      <c r="C6" s="14" t="s">
        <v>35</v>
      </c>
      <c r="D6" s="15"/>
      <c r="E6" s="43" t="s">
        <v>13</v>
      </c>
      <c r="F6" s="15" t="s">
        <v>38</v>
      </c>
    </row>
    <row r="7" spans="1:18">
      <c r="A7">
        <v>-1</v>
      </c>
      <c r="B7" s="13">
        <v>0</v>
      </c>
      <c r="C7" s="14">
        <v>0</v>
      </c>
      <c r="D7" s="15"/>
      <c r="E7" s="33">
        <v>0</v>
      </c>
      <c r="F7" s="18">
        <v>0</v>
      </c>
    </row>
    <row r="8" spans="1:18">
      <c r="A8" s="40">
        <v>0</v>
      </c>
      <c r="B8" s="16">
        <f>B7+$B$4*C8</f>
        <v>7.6335877862595417E-3</v>
      </c>
      <c r="C8" s="17">
        <f>$I$4*(C7-$I$2*$B$4*B7+$B$4*F8)</f>
        <v>3.8167938931297707</v>
      </c>
      <c r="D8" s="44"/>
      <c r="E8" s="33">
        <v>1</v>
      </c>
      <c r="F8" s="34">
        <f>E8*$I$2</f>
        <v>2000</v>
      </c>
    </row>
    <row r="9" spans="1:18">
      <c r="A9">
        <v>1</v>
      </c>
      <c r="B9" s="16">
        <f>B8+$B$4*C9</f>
        <v>2.2492861721344907E-2</v>
      </c>
      <c r="C9" s="17">
        <f>$I$4*(C8-$I$2*$B$4*B8+$B$4*F9)</f>
        <v>7.4296369675426828</v>
      </c>
      <c r="D9" s="18"/>
      <c r="E9" s="33">
        <v>1</v>
      </c>
      <c r="F9" s="34">
        <f t="shared" ref="F9:F72" si="0">E9*$I$2</f>
        <v>2000</v>
      </c>
    </row>
    <row r="10" spans="1:18">
      <c r="A10">
        <v>2</v>
      </c>
      <c r="B10" s="16">
        <f t="shared" ref="B10:B73" si="1">B9+$B$4*C10</f>
        <v>4.4133444776034411E-2</v>
      </c>
      <c r="C10" s="17">
        <f t="shared" ref="C10:C73" si="2">$I$4*(C9-$I$2*$B$4*B9+$B$4*F10)</f>
        <v>10.820291527344754</v>
      </c>
      <c r="D10" s="18"/>
      <c r="E10" s="33">
        <v>1</v>
      </c>
      <c r="F10" s="34">
        <f t="shared" si="0"/>
        <v>2000</v>
      </c>
    </row>
    <row r="11" spans="1:18">
      <c r="A11">
        <v>3</v>
      </c>
      <c r="B11" s="16">
        <f t="shared" si="1"/>
        <v>7.2079547349012688E-2</v>
      </c>
      <c r="C11" s="17">
        <f t="shared" si="2"/>
        <v>13.973051286489136</v>
      </c>
      <c r="D11" s="18"/>
      <c r="E11" s="33">
        <v>1</v>
      </c>
      <c r="F11" s="34">
        <f t="shared" si="0"/>
        <v>2000</v>
      </c>
    </row>
    <row r="12" spans="1:18">
      <c r="A12">
        <v>4</v>
      </c>
      <c r="B12" s="16">
        <f t="shared" si="1"/>
        <v>0.1058290379923201</v>
      </c>
      <c r="C12" s="17">
        <f t="shared" si="2"/>
        <v>16.874745321653709</v>
      </c>
      <c r="D12" s="18"/>
      <c r="E12" s="33">
        <v>1</v>
      </c>
      <c r="F12" s="34">
        <f t="shared" si="0"/>
        <v>2000</v>
      </c>
    </row>
    <row r="13" spans="1:18">
      <c r="A13">
        <v>5</v>
      </c>
      <c r="B13" s="16">
        <f t="shared" si="1"/>
        <v>0.1448584829726339</v>
      </c>
      <c r="C13" s="17">
        <f t="shared" si="2"/>
        <v>19.514722490156895</v>
      </c>
      <c r="D13" s="18"/>
      <c r="E13" s="33">
        <v>1</v>
      </c>
      <c r="F13" s="34">
        <f t="shared" si="0"/>
        <v>2000</v>
      </c>
    </row>
    <row r="14" spans="1:18">
      <c r="A14">
        <v>6</v>
      </c>
      <c r="B14" s="16">
        <f t="shared" si="1"/>
        <v>0.188628117625814</v>
      </c>
      <c r="C14" s="17">
        <f t="shared" si="2"/>
        <v>21.884817326590039</v>
      </c>
      <c r="D14" s="18"/>
      <c r="E14" s="33">
        <v>1</v>
      </c>
      <c r="F14" s="34">
        <f t="shared" si="0"/>
        <v>2000</v>
      </c>
    </row>
    <row r="15" spans="1:18">
      <c r="A15">
        <v>7</v>
      </c>
      <c r="B15" s="16">
        <f t="shared" si="1"/>
        <v>0.23658671467941472</v>
      </c>
      <c r="C15" s="17">
        <f t="shared" si="2"/>
        <v>23.97929852680036</v>
      </c>
      <c r="D15" s="18"/>
      <c r="E15" s="33">
        <v>1</v>
      </c>
      <c r="F15" s="34">
        <f t="shared" si="0"/>
        <v>2000</v>
      </c>
    </row>
    <row r="16" spans="1:18">
      <c r="A16">
        <v>8</v>
      </c>
      <c r="B16" s="16">
        <f t="shared" si="1"/>
        <v>0.28817631709941988</v>
      </c>
      <c r="C16" s="17">
        <f t="shared" si="2"/>
        <v>25.794801210002579</v>
      </c>
      <c r="D16" s="18"/>
      <c r="E16" s="33">
        <v>1</v>
      </c>
      <c r="F16" s="34">
        <f t="shared" si="0"/>
        <v>2000</v>
      </c>
    </row>
    <row r="17" spans="1:6">
      <c r="A17">
        <v>9</v>
      </c>
      <c r="B17" s="16">
        <f t="shared" si="1"/>
        <v>0.34283680553759716</v>
      </c>
      <c r="C17" s="17">
        <f t="shared" si="2"/>
        <v>27.330244219088645</v>
      </c>
      <c r="D17" s="18"/>
      <c r="E17" s="33">
        <v>1</v>
      </c>
      <c r="F17" s="34">
        <f t="shared" si="0"/>
        <v>2000</v>
      </c>
    </row>
    <row r="18" spans="1:6">
      <c r="A18">
        <v>10</v>
      </c>
      <c r="B18" s="16">
        <f t="shared" si="1"/>
        <v>0.40001027308900605</v>
      </c>
      <c r="C18" s="17">
        <f t="shared" si="2"/>
        <v>28.586733775704442</v>
      </c>
      <c r="D18" s="18"/>
      <c r="E18" s="33">
        <v>1</v>
      </c>
      <c r="F18" s="34">
        <f t="shared" si="0"/>
        <v>2000</v>
      </c>
    </row>
    <row r="19" spans="1:6">
      <c r="A19">
        <v>11</v>
      </c>
      <c r="B19" s="16">
        <f t="shared" si="1"/>
        <v>0.45914518279005262</v>
      </c>
      <c r="C19" s="17">
        <f t="shared" si="2"/>
        <v>29.567454850523294</v>
      </c>
      <c r="D19" s="18"/>
      <c r="E19" s="33">
        <v>1</v>
      </c>
      <c r="F19" s="34">
        <f t="shared" si="0"/>
        <v>2000</v>
      </c>
    </row>
    <row r="20" spans="1:6">
      <c r="A20">
        <v>12</v>
      </c>
      <c r="B20" s="16">
        <f t="shared" si="1"/>
        <v>0.51970028607127983</v>
      </c>
      <c r="C20" s="17">
        <f t="shared" si="2"/>
        <v>30.277551640613627</v>
      </c>
      <c r="D20" s="18"/>
      <c r="E20" s="33">
        <v>1</v>
      </c>
      <c r="F20" s="34">
        <f t="shared" si="0"/>
        <v>2000</v>
      </c>
    </row>
    <row r="21" spans="1:6">
      <c r="A21">
        <v>13</v>
      </c>
      <c r="B21" s="16">
        <f t="shared" si="1"/>
        <v>0.58114828320167777</v>
      </c>
      <c r="C21" s="17">
        <f t="shared" si="2"/>
        <v>30.723998565198954</v>
      </c>
      <c r="D21" s="18"/>
      <c r="E21" s="33">
        <v>1</v>
      </c>
      <c r="F21" s="34">
        <f t="shared" si="0"/>
        <v>2000</v>
      </c>
    </row>
    <row r="22" spans="1:6">
      <c r="A22">
        <v>14</v>
      </c>
      <c r="B22" s="16">
        <f t="shared" si="1"/>
        <v>0.64297920959937294</v>
      </c>
      <c r="C22" s="17">
        <f t="shared" si="2"/>
        <v>30.915463198847558</v>
      </c>
      <c r="D22" s="18"/>
      <c r="E22" s="33">
        <v>1</v>
      </c>
      <c r="F22" s="34">
        <f t="shared" si="0"/>
        <v>2000</v>
      </c>
    </row>
    <row r="23" spans="1:6">
      <c r="A23">
        <v>15</v>
      </c>
      <c r="B23" s="16">
        <f t="shared" si="1"/>
        <v>0.70470353471473568</v>
      </c>
      <c r="C23" s="17">
        <f t="shared" si="2"/>
        <v>30.862162557681355</v>
      </c>
      <c r="D23" s="18"/>
      <c r="E23" s="33">
        <v>1</v>
      </c>
      <c r="F23" s="34">
        <f t="shared" si="0"/>
        <v>2000</v>
      </c>
    </row>
    <row r="24" spans="1:6">
      <c r="A24">
        <v>16</v>
      </c>
      <c r="B24" s="16">
        <f t="shared" si="1"/>
        <v>0.76585496299493117</v>
      </c>
      <c r="C24" s="17">
        <f t="shared" si="2"/>
        <v>30.57571414009772</v>
      </c>
      <c r="D24" s="18"/>
      <c r="E24" s="33">
        <v>1</v>
      </c>
      <c r="F24" s="34">
        <f t="shared" si="0"/>
        <v>2000</v>
      </c>
    </row>
    <row r="25" spans="1:6">
      <c r="A25">
        <v>17</v>
      </c>
      <c r="B25" s="16">
        <f t="shared" si="1"/>
        <v>0.82599292919362965</v>
      </c>
      <c r="C25" s="17">
        <f t="shared" si="2"/>
        <v>30.068983099349229</v>
      </c>
      <c r="D25" s="18"/>
      <c r="E25" s="33">
        <v>1</v>
      </c>
      <c r="F25" s="34">
        <f t="shared" si="0"/>
        <v>2000</v>
      </c>
    </row>
    <row r="26" spans="1:6">
      <c r="A26">
        <v>18</v>
      </c>
      <c r="B26" s="16">
        <f t="shared" si="1"/>
        <v>0.88470478297716915</v>
      </c>
      <c r="C26" s="17">
        <f t="shared" si="2"/>
        <v>29.355926891769759</v>
      </c>
      <c r="D26" s="18"/>
      <c r="E26" s="33">
        <v>1</v>
      </c>
      <c r="F26" s="34">
        <f t="shared" si="0"/>
        <v>2000</v>
      </c>
    </row>
    <row r="27" spans="1:6">
      <c r="A27">
        <v>19</v>
      </c>
      <c r="B27" s="16">
        <f t="shared" si="1"/>
        <v>0.94160766038148414</v>
      </c>
      <c r="C27" s="17">
        <f t="shared" si="2"/>
        <v>28.451438702157517</v>
      </c>
      <c r="D27" s="18"/>
      <c r="E27" s="33">
        <v>1</v>
      </c>
      <c r="F27" s="34">
        <f t="shared" si="0"/>
        <v>2000</v>
      </c>
    </row>
    <row r="28" spans="1:6">
      <c r="A28">
        <v>20</v>
      </c>
      <c r="B28" s="16">
        <f t="shared" si="1"/>
        <v>0.99635004217658252</v>
      </c>
      <c r="C28" s="17">
        <f t="shared" si="2"/>
        <v>27.371190897549216</v>
      </c>
      <c r="D28" s="18"/>
      <c r="E28" s="33">
        <v>1</v>
      </c>
      <c r="F28" s="34">
        <f t="shared" si="0"/>
        <v>2000</v>
      </c>
    </row>
    <row r="29" spans="1:6">
      <c r="A29">
        <v>21</v>
      </c>
      <c r="B29" s="16">
        <f t="shared" si="1"/>
        <v>1.0486130015827713</v>
      </c>
      <c r="C29" s="17">
        <f t="shared" si="2"/>
        <v>26.131479703094353</v>
      </c>
      <c r="D29" s="18"/>
      <c r="E29" s="33">
        <v>1</v>
      </c>
      <c r="F29" s="34">
        <f t="shared" si="0"/>
        <v>2000</v>
      </c>
    </row>
    <row r="30" spans="1:6">
      <c r="A30">
        <v>22</v>
      </c>
      <c r="B30" s="16">
        <f t="shared" si="1"/>
        <v>1.0981111460422432</v>
      </c>
      <c r="C30" s="17">
        <f t="shared" si="2"/>
        <v>24.74907222973594</v>
      </c>
      <c r="D30" s="18"/>
      <c r="E30" s="33">
        <v>1</v>
      </c>
      <c r="F30" s="34">
        <f t="shared" si="0"/>
        <v>2000</v>
      </c>
    </row>
    <row r="31" spans="1:6">
      <c r="A31">
        <v>23</v>
      </c>
      <c r="B31" s="16">
        <f t="shared" si="1"/>
        <v>1.1445932598696611</v>
      </c>
      <c r="C31" s="17">
        <f t="shared" si="2"/>
        <v>23.241056913708935</v>
      </c>
      <c r="D31" s="18"/>
      <c r="E31" s="33">
        <v>1</v>
      </c>
      <c r="F31" s="34">
        <f t="shared" si="0"/>
        <v>2000</v>
      </c>
    </row>
    <row r="32" spans="1:6">
      <c r="A32">
        <v>24</v>
      </c>
      <c r="B32" s="16">
        <f t="shared" si="1"/>
        <v>1.1878426565762075</v>
      </c>
      <c r="C32" s="17">
        <f t="shared" si="2"/>
        <v>21.624698353273175</v>
      </c>
      <c r="D32" s="18"/>
      <c r="E32" s="33">
        <v>1</v>
      </c>
      <c r="F32" s="34">
        <f t="shared" si="0"/>
        <v>2000</v>
      </c>
    </row>
    <row r="33" spans="1:6">
      <c r="A33">
        <v>25</v>
      </c>
      <c r="B33" s="16">
        <f t="shared" si="1"/>
        <v>1.2276772514750021</v>
      </c>
      <c r="C33" s="17">
        <f t="shared" si="2"/>
        <v>19.917297449397275</v>
      </c>
      <c r="D33" s="18"/>
      <c r="E33" s="33">
        <v>1</v>
      </c>
      <c r="F33" s="34">
        <f t="shared" si="0"/>
        <v>2000</v>
      </c>
    </row>
    <row r="34" spans="1:6">
      <c r="A34">
        <v>26</v>
      </c>
      <c r="B34" s="16">
        <f t="shared" si="1"/>
        <v>1.2639493668251878</v>
      </c>
      <c r="C34" s="17">
        <f t="shared" si="2"/>
        <v>18.136057675092808</v>
      </c>
      <c r="D34" s="18"/>
      <c r="E34" s="33">
        <v>1</v>
      </c>
      <c r="F34" s="34">
        <f t="shared" si="0"/>
        <v>2000</v>
      </c>
    </row>
    <row r="35" spans="1:6">
      <c r="A35">
        <v>27</v>
      </c>
      <c r="B35" s="16">
        <f t="shared" si="1"/>
        <v>1.2965452832522719</v>
      </c>
      <c r="C35" s="17">
        <f t="shared" si="2"/>
        <v>16.297958213542039</v>
      </c>
      <c r="D35" s="18"/>
      <c r="E35" s="33">
        <v>1</v>
      </c>
      <c r="F35" s="34">
        <f t="shared" si="0"/>
        <v>2000</v>
      </c>
    </row>
    <row r="36" spans="1:6">
      <c r="A36">
        <v>28</v>
      </c>
      <c r="B36" s="16">
        <f t="shared" si="1"/>
        <v>1.3253845524899301</v>
      </c>
      <c r="C36" s="17">
        <f t="shared" si="2"/>
        <v>14.41963461882915</v>
      </c>
      <c r="D36" s="18"/>
      <c r="E36" s="33">
        <v>1</v>
      </c>
      <c r="F36" s="34">
        <f t="shared" si="0"/>
        <v>2000</v>
      </c>
    </row>
    <row r="37" spans="1:6">
      <c r="A37">
        <v>29</v>
      </c>
      <c r="B37" s="16">
        <f t="shared" si="1"/>
        <v>1.3504190876213604</v>
      </c>
      <c r="C37" s="17">
        <f t="shared" si="2"/>
        <v>12.517267565715104</v>
      </c>
      <c r="D37" s="18"/>
      <c r="E37" s="33">
        <v>1</v>
      </c>
      <c r="F37" s="34">
        <f t="shared" si="0"/>
        <v>2000</v>
      </c>
    </row>
    <row r="38" spans="1:6">
      <c r="A38">
        <v>30</v>
      </c>
      <c r="B38" s="16">
        <f t="shared" si="1"/>
        <v>1.3716320479557682</v>
      </c>
      <c r="C38" s="17">
        <f t="shared" si="2"/>
        <v>10.606480167203875</v>
      </c>
      <c r="D38" s="18"/>
      <c r="E38" s="33">
        <v>1</v>
      </c>
      <c r="F38" s="34">
        <f t="shared" si="0"/>
        <v>2000</v>
      </c>
    </row>
    <row r="39" spans="1:6">
      <c r="A39">
        <v>31</v>
      </c>
      <c r="B39" s="16">
        <f t="shared" si="1"/>
        <v>1.3890365364584034</v>
      </c>
      <c r="C39" s="17">
        <f t="shared" si="2"/>
        <v>8.7022442513175591</v>
      </c>
      <c r="D39" s="18"/>
      <c r="E39" s="33">
        <v>1</v>
      </c>
      <c r="F39" s="34">
        <f t="shared" si="0"/>
        <v>2000</v>
      </c>
    </row>
    <row r="40" spans="1:6">
      <c r="A40">
        <v>32</v>
      </c>
      <c r="B40" s="16">
        <f t="shared" si="1"/>
        <v>1.4026741282627622</v>
      </c>
      <c r="C40" s="17">
        <f t="shared" si="2"/>
        <v>6.8187959021793363</v>
      </c>
      <c r="D40" s="18"/>
      <c r="E40" s="33">
        <v>1</v>
      </c>
      <c r="F40" s="34">
        <f t="shared" si="0"/>
        <v>2000</v>
      </c>
    </row>
    <row r="41" spans="1:6">
      <c r="A41">
        <v>33</v>
      </c>
      <c r="B41" s="16">
        <f t="shared" si="1"/>
        <v>1.412613249234381</v>
      </c>
      <c r="C41" s="17">
        <f t="shared" si="2"/>
        <v>4.969560485809434</v>
      </c>
      <c r="D41" s="18"/>
      <c r="E41" s="33">
        <v>1</v>
      </c>
      <c r="F41" s="34">
        <f t="shared" si="0"/>
        <v>2000</v>
      </c>
    </row>
    <row r="42" spans="1:6">
      <c r="A42">
        <v>34</v>
      </c>
      <c r="B42" s="16">
        <f t="shared" si="1"/>
        <v>1.4189474238314648</v>
      </c>
      <c r="C42" s="17">
        <f t="shared" si="2"/>
        <v>3.1670872985418983</v>
      </c>
      <c r="D42" s="18"/>
      <c r="E42" s="33">
        <v>1</v>
      </c>
      <c r="F42" s="34">
        <f t="shared" si="0"/>
        <v>2000</v>
      </c>
    </row>
    <row r="43" spans="1:6">
      <c r="A43">
        <v>35</v>
      </c>
      <c r="B43" s="16">
        <f t="shared" si="1"/>
        <v>1.4217934116238617</v>
      </c>
      <c r="C43" s="17">
        <f t="shared" si="2"/>
        <v>1.4229938961985107</v>
      </c>
      <c r="D43" s="18"/>
      <c r="E43" s="33">
        <v>1</v>
      </c>
      <c r="F43" s="34">
        <f t="shared" si="0"/>
        <v>2000</v>
      </c>
    </row>
    <row r="44" spans="1:6">
      <c r="A44">
        <v>36</v>
      </c>
      <c r="B44" s="16">
        <f t="shared" si="1"/>
        <v>1.4212892517950508</v>
      </c>
      <c r="C44" s="17">
        <f t="shared" si="2"/>
        <v>-0.25207991440547334</v>
      </c>
      <c r="D44" s="18"/>
      <c r="E44" s="33">
        <v>1</v>
      </c>
      <c r="F44" s="34">
        <f t="shared" si="0"/>
        <v>2000</v>
      </c>
    </row>
    <row r="45" spans="1:6">
      <c r="A45">
        <v>37</v>
      </c>
      <c r="B45" s="16">
        <f t="shared" si="1"/>
        <v>1.4175922347691239</v>
      </c>
      <c r="C45" s="17">
        <f t="shared" si="2"/>
        <v>-1.8485085129634318</v>
      </c>
      <c r="D45" s="18"/>
      <c r="E45" s="33">
        <v>1</v>
      </c>
      <c r="F45" s="34">
        <f t="shared" si="0"/>
        <v>2000</v>
      </c>
    </row>
    <row r="46" spans="1:6">
      <c r="A46">
        <v>38</v>
      </c>
      <c r="B46" s="16">
        <f t="shared" si="1"/>
        <v>1.4108768197843149</v>
      </c>
      <c r="C46" s="17">
        <f t="shared" si="2"/>
        <v>-3.3577074924045105</v>
      </c>
      <c r="D46" s="18"/>
      <c r="E46" s="33">
        <v>1</v>
      </c>
      <c r="F46" s="34">
        <f t="shared" si="0"/>
        <v>2000</v>
      </c>
    </row>
    <row r="47" spans="1:6">
      <c r="A47">
        <v>39</v>
      </c>
      <c r="B47" s="16">
        <f t="shared" si="1"/>
        <v>1.4013325167851893</v>
      </c>
      <c r="C47" s="17">
        <f t="shared" si="2"/>
        <v>-4.7721514995627574</v>
      </c>
      <c r="D47" s="18"/>
      <c r="E47" s="33">
        <v>1</v>
      </c>
      <c r="F47" s="34">
        <f t="shared" si="0"/>
        <v>2000</v>
      </c>
    </row>
    <row r="48" spans="1:6">
      <c r="A48">
        <v>40</v>
      </c>
      <c r="B48" s="16">
        <f t="shared" si="1"/>
        <v>1.3891617504365186</v>
      </c>
      <c r="C48" s="17">
        <f t="shared" si="2"/>
        <v>-6.0853831743354148</v>
      </c>
      <c r="D48" s="18"/>
      <c r="E48" s="33">
        <v>1</v>
      </c>
      <c r="F48" s="34">
        <f t="shared" si="0"/>
        <v>2000</v>
      </c>
    </row>
    <row r="49" spans="1:6">
      <c r="A49">
        <v>41</v>
      </c>
      <c r="B49" s="16">
        <f t="shared" si="1"/>
        <v>1.3745777233829279</v>
      </c>
      <c r="C49" s="17">
        <f t="shared" si="2"/>
        <v>-7.292013526795313</v>
      </c>
      <c r="D49" s="18"/>
      <c r="E49" s="33">
        <v>1</v>
      </c>
      <c r="F49" s="34">
        <f t="shared" si="0"/>
        <v>2000</v>
      </c>
    </row>
    <row r="50" spans="1:6">
      <c r="A50">
        <v>42</v>
      </c>
      <c r="B50" s="16">
        <f t="shared" si="1"/>
        <v>1.3578022950998612</v>
      </c>
      <c r="C50" s="17">
        <f t="shared" si="2"/>
        <v>-8.3877141415334204</v>
      </c>
      <c r="D50" s="18"/>
      <c r="E50" s="33">
        <v>1</v>
      </c>
      <c r="F50" s="34">
        <f t="shared" si="0"/>
        <v>2000</v>
      </c>
    </row>
    <row r="51" spans="1:6">
      <c r="A51">
        <v>43</v>
      </c>
      <c r="B51" s="16">
        <f t="shared" si="1"/>
        <v>1.3390638918137296</v>
      </c>
      <c r="C51" s="17">
        <f t="shared" si="2"/>
        <v>-9.3692016430657095</v>
      </c>
      <c r="D51" s="18"/>
      <c r="E51" s="33">
        <v>1</v>
      </c>
      <c r="F51" s="34">
        <f t="shared" si="0"/>
        <v>2000</v>
      </c>
    </row>
    <row r="52" spans="1:6">
      <c r="A52">
        <v>44</v>
      </c>
      <c r="B52" s="16">
        <f t="shared" si="1"/>
        <v>1.3185954620230413</v>
      </c>
      <c r="C52" s="17">
        <f t="shared" si="2"/>
        <v>-10.23421489534411</v>
      </c>
      <c r="D52" s="18"/>
      <c r="E52" s="33">
        <v>1</v>
      </c>
      <c r="F52" s="34">
        <f t="shared" si="0"/>
        <v>2000</v>
      </c>
    </row>
    <row r="53" spans="1:6">
      <c r="A53">
        <v>45</v>
      </c>
      <c r="B53" s="16">
        <f t="shared" si="1"/>
        <v>1.2966324911386209</v>
      </c>
      <c r="C53" s="17">
        <f t="shared" si="2"/>
        <v>-10.981485442210186</v>
      </c>
      <c r="D53" s="18"/>
      <c r="E53" s="33">
        <v>1</v>
      </c>
      <c r="F53" s="34">
        <f t="shared" si="0"/>
        <v>2000</v>
      </c>
    </row>
    <row r="54" spans="1:6">
      <c r="A54">
        <v>46</v>
      </c>
      <c r="B54" s="16">
        <f t="shared" si="1"/>
        <v>1.2734110876905966</v>
      </c>
      <c r="C54" s="17">
        <f t="shared" si="2"/>
        <v>-11.61070172401209</v>
      </c>
      <c r="D54" s="18"/>
      <c r="E54" s="33">
        <v>1</v>
      </c>
      <c r="F54" s="34">
        <f t="shared" si="0"/>
        <v>2000</v>
      </c>
    </row>
    <row r="55" spans="1:6">
      <c r="A55">
        <v>47</v>
      </c>
      <c r="B55" s="16">
        <f t="shared" si="1"/>
        <v>1.2491661524333935</v>
      </c>
      <c r="C55" s="17">
        <f t="shared" si="2"/>
        <v>-12.1224676286016</v>
      </c>
      <c r="D55" s="18"/>
      <c r="E55" s="33">
        <v>1</v>
      </c>
      <c r="F55" s="34">
        <f t="shared" si="0"/>
        <v>2000</v>
      </c>
    </row>
    <row r="56" spans="1:6">
      <c r="A56">
        <v>48</v>
      </c>
      <c r="B56" s="16">
        <f t="shared" si="1"/>
        <v>1.2241296405281736</v>
      </c>
      <c r="C56" s="17">
        <f t="shared" si="2"/>
        <v>-12.518255952609897</v>
      </c>
      <c r="D56" s="18"/>
      <c r="E56" s="33">
        <v>1</v>
      </c>
      <c r="F56" s="34">
        <f t="shared" si="0"/>
        <v>2000</v>
      </c>
    </row>
    <row r="57" spans="1:6">
      <c r="A57">
        <v>49</v>
      </c>
      <c r="B57" s="16">
        <f t="shared" si="1"/>
        <v>1.1985289258054206</v>
      </c>
      <c r="C57" s="17">
        <f t="shared" si="2"/>
        <v>-12.800357361376518</v>
      </c>
      <c r="D57" s="18"/>
      <c r="E57" s="33">
        <v>1</v>
      </c>
      <c r="F57" s="34">
        <f t="shared" si="0"/>
        <v>2000</v>
      </c>
    </row>
    <row r="58" spans="1:6">
      <c r="A58">
        <v>50</v>
      </c>
      <c r="B58" s="16">
        <f t="shared" si="1"/>
        <v>1.1725852749187828</v>
      </c>
      <c r="C58" s="17">
        <f t="shared" si="2"/>
        <v>-12.971825443318894</v>
      </c>
      <c r="D58" s="18"/>
      <c r="E58" s="33">
        <v>1</v>
      </c>
      <c r="F58" s="34">
        <f t="shared" si="0"/>
        <v>2000</v>
      </c>
    </row>
    <row r="59" spans="1:6">
      <c r="A59">
        <v>51</v>
      </c>
      <c r="B59" s="16">
        <f t="shared" si="1"/>
        <v>1.1465124380046721</v>
      </c>
      <c r="C59" s="17">
        <f t="shared" si="2"/>
        <v>-13.036418457055367</v>
      </c>
      <c r="D59" s="18"/>
      <c r="E59" s="33">
        <v>1</v>
      </c>
      <c r="F59" s="34">
        <f t="shared" si="0"/>
        <v>2000</v>
      </c>
    </row>
    <row r="60" spans="1:6">
      <c r="A60">
        <v>52</v>
      </c>
      <c r="B60" s="16">
        <f t="shared" si="1"/>
        <v>1.120515361269798</v>
      </c>
      <c r="C60" s="17">
        <f t="shared" si="2"/>
        <v>-12.998538367437076</v>
      </c>
      <c r="D60" s="18"/>
      <c r="E60" s="33">
        <v>1</v>
      </c>
      <c r="F60" s="34">
        <f t="shared" si="0"/>
        <v>2000</v>
      </c>
    </row>
    <row r="61" spans="1:6">
      <c r="A61">
        <v>53</v>
      </c>
      <c r="B61" s="16">
        <f t="shared" si="1"/>
        <v>1.0947890257497288</v>
      </c>
      <c r="C61" s="17">
        <f t="shared" si="2"/>
        <v>-12.863167760034605</v>
      </c>
      <c r="D61" s="18"/>
      <c r="E61" s="33">
        <v>1</v>
      </c>
      <c r="F61" s="34">
        <f t="shared" si="0"/>
        <v>2000</v>
      </c>
    </row>
    <row r="62" spans="1:6">
      <c r="A62">
        <v>54</v>
      </c>
      <c r="B62" s="16">
        <f t="shared" si="1"/>
        <v>1.0695174153240923</v>
      </c>
      <c r="C62" s="17">
        <f t="shared" si="2"/>
        <v>-12.635805212818243</v>
      </c>
      <c r="D62" s="18"/>
      <c r="E62" s="33">
        <v>1</v>
      </c>
      <c r="F62" s="34">
        <f t="shared" si="0"/>
        <v>2000</v>
      </c>
    </row>
    <row r="63" spans="1:6">
      <c r="A63">
        <v>55</v>
      </c>
      <c r="B63" s="16">
        <f t="shared" si="1"/>
        <v>1.0448726159460109</v>
      </c>
      <c r="C63" s="17">
        <f t="shared" si="2"/>
        <v>-12.322399689040658</v>
      </c>
      <c r="D63" s="18"/>
      <c r="E63" s="33">
        <v>1</v>
      </c>
      <c r="F63" s="34">
        <f t="shared" si="0"/>
        <v>2000</v>
      </c>
    </row>
    <row r="64" spans="1:6">
      <c r="A64">
        <v>56</v>
      </c>
      <c r="B64" s="16">
        <f t="shared" si="1"/>
        <v>1.0210140469520705</v>
      </c>
      <c r="C64" s="17">
        <f t="shared" si="2"/>
        <v>-11.929284496970132</v>
      </c>
      <c r="D64" s="18"/>
      <c r="E64" s="33">
        <v>1</v>
      </c>
      <c r="F64" s="34">
        <f t="shared" si="0"/>
        <v>2000</v>
      </c>
    </row>
    <row r="65" spans="1:6">
      <c r="A65">
        <v>57</v>
      </c>
      <c r="B65" s="16">
        <f t="shared" si="1"/>
        <v>0.99808782427119569</v>
      </c>
      <c r="C65" s="17">
        <f t="shared" si="2"/>
        <v>-11.463111340437417</v>
      </c>
      <c r="D65" s="18"/>
      <c r="E65" s="33">
        <v>1</v>
      </c>
      <c r="F65" s="34">
        <f t="shared" si="0"/>
        <v>2000</v>
      </c>
    </row>
    <row r="66" spans="1:6">
      <c r="A66">
        <v>58</v>
      </c>
      <c r="B66" s="16">
        <f t="shared" si="1"/>
        <v>0.97622625435226018</v>
      </c>
      <c r="C66" s="17">
        <f t="shared" si="2"/>
        <v>-10.930784959467747</v>
      </c>
      <c r="D66" s="18"/>
      <c r="E66" s="33">
        <v>1</v>
      </c>
      <c r="F66" s="34">
        <f t="shared" si="0"/>
        <v>2000</v>
      </c>
    </row>
    <row r="67" spans="1:6">
      <c r="A67">
        <v>59</v>
      </c>
      <c r="B67" s="16">
        <f t="shared" si="1"/>
        <v>0.95554745668646479</v>
      </c>
      <c r="C67" s="17">
        <f t="shared" si="2"/>
        <v>-10.339398832897697</v>
      </c>
      <c r="D67" s="18"/>
      <c r="E67" s="33">
        <v>1</v>
      </c>
      <c r="F67" s="34">
        <f t="shared" si="0"/>
        <v>2000</v>
      </c>
    </row>
    <row r="68" spans="1:6">
      <c r="A68">
        <v>60</v>
      </c>
      <c r="B68" s="16">
        <f t="shared" si="1"/>
        <v>0.93615511191615264</v>
      </c>
      <c r="C68" s="17">
        <f t="shared" si="2"/>
        <v>-9.6961723851560642</v>
      </c>
      <c r="D68" s="18"/>
      <c r="E68" s="33">
        <v>1</v>
      </c>
      <c r="F68" s="34">
        <f t="shared" si="0"/>
        <v>2000</v>
      </c>
    </row>
    <row r="69" spans="1:6">
      <c r="A69">
        <v>61</v>
      </c>
      <c r="B69" s="16">
        <f t="shared" si="1"/>
        <v>0.91813833170084602</v>
      </c>
      <c r="C69" s="17">
        <f t="shared" si="2"/>
        <v>-9.0083901076533142</v>
      </c>
      <c r="D69" s="18"/>
      <c r="E69" s="33">
        <v>1</v>
      </c>
      <c r="F69" s="34">
        <f t="shared" si="0"/>
        <v>2000</v>
      </c>
    </row>
    <row r="70" spans="1:6">
      <c r="A70">
        <v>62</v>
      </c>
      <c r="B70" s="16">
        <f t="shared" si="1"/>
        <v>0.90157164575722637</v>
      </c>
      <c r="C70" s="17">
        <f t="shared" si="2"/>
        <v>-8.2833429718098248</v>
      </c>
      <c r="D70" s="18"/>
      <c r="E70" s="33">
        <v>1</v>
      </c>
      <c r="F70" s="34">
        <f t="shared" si="0"/>
        <v>2000</v>
      </c>
    </row>
    <row r="71" spans="1:6">
      <c r="A71">
        <v>63</v>
      </c>
      <c r="B71" s="16">
        <f t="shared" si="1"/>
        <v>0.88651510080524409</v>
      </c>
      <c r="C71" s="17">
        <f t="shared" si="2"/>
        <v>-7.5282724759911543</v>
      </c>
      <c r="D71" s="18"/>
      <c r="E71" s="33">
        <v>1</v>
      </c>
      <c r="F71" s="34">
        <f t="shared" si="0"/>
        <v>2000</v>
      </c>
    </row>
    <row r="72" spans="1:6">
      <c r="A72">
        <v>64</v>
      </c>
      <c r="B72" s="16">
        <f t="shared" si="1"/>
        <v>0.87301446553957207</v>
      </c>
      <c r="C72" s="17">
        <f t="shared" si="2"/>
        <v>-6.7503176328360022</v>
      </c>
      <c r="D72" s="18"/>
      <c r="E72" s="33">
        <v>1</v>
      </c>
      <c r="F72" s="34">
        <f t="shared" si="0"/>
        <v>2000</v>
      </c>
    </row>
    <row r="73" spans="1:6">
      <c r="A73">
        <v>65</v>
      </c>
      <c r="B73" s="16">
        <f t="shared" si="1"/>
        <v>0.8611015352056135</v>
      </c>
      <c r="C73" s="17">
        <f t="shared" si="2"/>
        <v>-5.9564651669792843</v>
      </c>
      <c r="D73" s="18"/>
      <c r="E73" s="33">
        <v>1</v>
      </c>
      <c r="F73" s="34">
        <f t="shared" ref="F73:F135" si="3">E73*$I$2</f>
        <v>2000</v>
      </c>
    </row>
    <row r="74" spans="1:6">
      <c r="A74">
        <v>66</v>
      </c>
      <c r="B74" s="16">
        <f t="shared" ref="B74:B135" si="4">B73+$B$4*C74</f>
        <v>0.85079452889301477</v>
      </c>
      <c r="C74" s="17">
        <f t="shared" ref="C74:C135" si="5">$I$4*(C73-$I$2*$B$4*B73+$B$4*F74)</f>
        <v>-5.1535031562993678</v>
      </c>
      <c r="D74" s="18"/>
      <c r="E74" s="33">
        <v>1</v>
      </c>
      <c r="F74" s="34">
        <f t="shared" si="3"/>
        <v>2000</v>
      </c>
    </row>
    <row r="75" spans="1:6">
      <c r="A75">
        <v>67</v>
      </c>
      <c r="B75" s="16">
        <f t="shared" si="4"/>
        <v>0.84209857226730589</v>
      </c>
      <c r="C75" s="17">
        <f t="shared" si="5"/>
        <v>-4.3479783128544138</v>
      </c>
      <c r="D75" s="18"/>
      <c r="E75" s="33">
        <v>1</v>
      </c>
      <c r="F75" s="34">
        <f t="shared" si="3"/>
        <v>2000</v>
      </c>
    </row>
    <row r="76" spans="1:6">
      <c r="A76">
        <v>68</v>
      </c>
      <c r="B76" s="16">
        <f t="shared" si="4"/>
        <v>0.83500625814149743</v>
      </c>
      <c r="C76" s="17">
        <f t="shared" si="5"/>
        <v>-3.5461570629042343</v>
      </c>
      <c r="D76" s="18"/>
      <c r="E76" s="33">
        <v>1</v>
      </c>
      <c r="F76" s="34">
        <f t="shared" si="3"/>
        <v>2000</v>
      </c>
    </row>
    <row r="77" spans="1:6">
      <c r="A77">
        <v>69</v>
      </c>
      <c r="B77" s="16">
        <f t="shared" si="4"/>
        <v>0.82949827704327184</v>
      </c>
      <c r="C77" s="17">
        <f t="shared" si="5"/>
        <v>-2.7539905491128085</v>
      </c>
      <c r="D77" s="18"/>
      <c r="E77" s="33">
        <v>1</v>
      </c>
      <c r="F77" s="34">
        <f t="shared" si="3"/>
        <v>2000</v>
      </c>
    </row>
    <row r="78" spans="1:6">
      <c r="A78">
        <v>70</v>
      </c>
      <c r="B78" s="16">
        <f t="shared" si="4"/>
        <v>0.82554410975837511</v>
      </c>
      <c r="C78" s="17">
        <f t="shared" si="5"/>
        <v>-1.9770836424483742</v>
      </c>
      <c r="D78" s="18"/>
      <c r="E78" s="33">
        <v>1</v>
      </c>
      <c r="F78" s="34">
        <f t="shared" si="3"/>
        <v>2000</v>
      </c>
    </row>
    <row r="79" spans="1:6">
      <c r="A79">
        <v>71</v>
      </c>
      <c r="B79" s="16">
        <f t="shared" si="4"/>
        <v>0.82310277372501273</v>
      </c>
      <c r="C79" s="17">
        <f t="shared" si="5"/>
        <v>-1.2206680166811779</v>
      </c>
      <c r="D79" s="18"/>
      <c r="E79" s="33">
        <v>1</v>
      </c>
      <c r="F79" s="34">
        <f t="shared" si="3"/>
        <v>2000</v>
      </c>
    </row>
    <row r="80" spans="1:6">
      <c r="A80">
        <v>72</v>
      </c>
      <c r="B80" s="16">
        <f t="shared" si="4"/>
        <v>0.82212361511512488</v>
      </c>
      <c r="C80" s="17">
        <f t="shared" si="5"/>
        <v>-0.48957930494392077</v>
      </c>
      <c r="D80" s="18"/>
      <c r="E80" s="33">
        <v>1</v>
      </c>
      <c r="F80" s="34">
        <f t="shared" si="3"/>
        <v>2000</v>
      </c>
    </row>
    <row r="81" spans="1:6">
      <c r="A81">
        <v>73</v>
      </c>
      <c r="B81" s="16">
        <f t="shared" si="4"/>
        <v>0.82254713846358973</v>
      </c>
      <c r="C81" s="17">
        <f t="shared" si="5"/>
        <v>0.21176167423242337</v>
      </c>
      <c r="D81" s="18"/>
      <c r="E81" s="33">
        <v>1</v>
      </c>
      <c r="F81" s="34">
        <f t="shared" si="3"/>
        <v>2000</v>
      </c>
    </row>
    <row r="82" spans="1:6">
      <c r="A82">
        <v>74</v>
      </c>
      <c r="B82" s="16">
        <f t="shared" si="4"/>
        <v>0.82430586579255549</v>
      </c>
      <c r="C82" s="17">
        <f t="shared" si="5"/>
        <v>0.87936366448288583</v>
      </c>
      <c r="D82" s="18"/>
      <c r="E82" s="33">
        <v>1</v>
      </c>
      <c r="F82" s="34">
        <f t="shared" si="3"/>
        <v>2000</v>
      </c>
    </row>
    <row r="83" spans="1:6">
      <c r="A83">
        <v>75</v>
      </c>
      <c r="B83" s="16">
        <f t="shared" si="4"/>
        <v>0.82732521732177811</v>
      </c>
      <c r="C83" s="17">
        <f t="shared" si="5"/>
        <v>1.5096757646113204</v>
      </c>
      <c r="D83" s="18"/>
      <c r="E83" s="33">
        <v>1</v>
      </c>
      <c r="F83" s="34">
        <f t="shared" si="3"/>
        <v>2000</v>
      </c>
    </row>
    <row r="84" spans="1:6">
      <c r="A84">
        <v>76</v>
      </c>
      <c r="B84" s="16">
        <f t="shared" si="4"/>
        <v>0.8315244060533129</v>
      </c>
      <c r="C84" s="17">
        <f t="shared" si="5"/>
        <v>2.0995943657673735</v>
      </c>
      <c r="D84" s="18"/>
      <c r="E84" s="33">
        <v>1</v>
      </c>
      <c r="F84" s="34">
        <f t="shared" si="3"/>
        <v>2000</v>
      </c>
    </row>
    <row r="85" spans="1:6">
      <c r="A85">
        <v>77</v>
      </c>
      <c r="B85" s="16">
        <f t="shared" si="4"/>
        <v>0.83681733876620246</v>
      </c>
      <c r="C85" s="17">
        <f t="shared" si="5"/>
        <v>2.6464663564447726</v>
      </c>
      <c r="D85" s="18"/>
      <c r="E85" s="33">
        <v>1</v>
      </c>
      <c r="F85" s="34">
        <f t="shared" si="3"/>
        <v>2000</v>
      </c>
    </row>
    <row r="86" spans="1:6">
      <c r="A86">
        <v>78</v>
      </c>
      <c r="B86" s="16">
        <f t="shared" si="4"/>
        <v>0.84311351624975195</v>
      </c>
      <c r="C86" s="17">
        <f t="shared" si="5"/>
        <v>3.1480887417747732</v>
      </c>
      <c r="D86" s="18"/>
      <c r="E86" s="33">
        <v>1</v>
      </c>
      <c r="F86" s="34">
        <f t="shared" si="3"/>
        <v>2000</v>
      </c>
    </row>
    <row r="87" spans="1:6">
      <c r="A87">
        <v>79</v>
      </c>
      <c r="B87" s="16">
        <f t="shared" si="4"/>
        <v>0.85031892593825531</v>
      </c>
      <c r="C87" s="17">
        <f t="shared" si="5"/>
        <v>3.6027048442516842</v>
      </c>
      <c r="D87" s="18"/>
      <c r="E87" s="33">
        <v>1</v>
      </c>
      <c r="F87" s="34">
        <f t="shared" si="3"/>
        <v>2000</v>
      </c>
    </row>
    <row r="88" spans="1:6">
      <c r="A88">
        <v>80</v>
      </c>
      <c r="B88" s="16">
        <f t="shared" si="4"/>
        <v>0.8583369204811917</v>
      </c>
      <c r="C88" s="17">
        <f t="shared" si="5"/>
        <v>4.0089972714681892</v>
      </c>
      <c r="D88" s="18"/>
      <c r="E88" s="33">
        <v>1</v>
      </c>
      <c r="F88" s="34">
        <f t="shared" si="3"/>
        <v>2000</v>
      </c>
    </row>
    <row r="89" spans="1:6">
      <c r="A89">
        <v>81</v>
      </c>
      <c r="B89" s="16">
        <f t="shared" si="4"/>
        <v>0.86706907618642726</v>
      </c>
      <c r="C89" s="17">
        <f t="shared" si="5"/>
        <v>4.366077852617769</v>
      </c>
      <c r="D89" s="18"/>
      <c r="E89" s="33">
        <v>1</v>
      </c>
      <c r="F89" s="34">
        <f t="shared" si="3"/>
        <v>2000</v>
      </c>
    </row>
    <row r="90" spans="1:6">
      <c r="A90">
        <v>82</v>
      </c>
      <c r="B90" s="16">
        <f t="shared" si="4"/>
        <v>0.87641602570526711</v>
      </c>
      <c r="C90" s="17">
        <f t="shared" si="5"/>
        <v>4.6734747594199044</v>
      </c>
      <c r="D90" s="18"/>
      <c r="E90" s="33">
        <v>1</v>
      </c>
      <c r="F90" s="34">
        <f t="shared" si="3"/>
        <v>2000</v>
      </c>
    </row>
    <row r="91" spans="1:6">
      <c r="A91">
        <v>83</v>
      </c>
      <c r="B91" s="16">
        <f t="shared" si="4"/>
        <v>0.88627825978274577</v>
      </c>
      <c r="C91" s="17">
        <f t="shared" si="5"/>
        <v>4.9311170387393473</v>
      </c>
      <c r="D91" s="18"/>
      <c r="E91" s="33">
        <v>1</v>
      </c>
      <c r="F91" s="34">
        <f t="shared" si="3"/>
        <v>2000</v>
      </c>
    </row>
    <row r="92" spans="1:6">
      <c r="A92">
        <v>84</v>
      </c>
      <c r="B92" s="16">
        <f t="shared" si="4"/>
        <v>0.89655689336978461</v>
      </c>
      <c r="C92" s="17">
        <f t="shared" si="5"/>
        <v>5.1393167935194315</v>
      </c>
      <c r="D92" s="18"/>
      <c r="E92" s="33">
        <v>1</v>
      </c>
      <c r="F92" s="34">
        <f t="shared" si="3"/>
        <v>2000</v>
      </c>
    </row>
    <row r="93" spans="1:6">
      <c r="A93">
        <v>85</v>
      </c>
      <c r="B93" s="16">
        <f t="shared" si="4"/>
        <v>0.90715439188131186</v>
      </c>
      <c r="C93" s="17">
        <f t="shared" si="5"/>
        <v>5.2987492557636386</v>
      </c>
      <c r="D93" s="18"/>
      <c r="E93" s="33">
        <v>1</v>
      </c>
      <c r="F93" s="34">
        <f t="shared" si="3"/>
        <v>2000</v>
      </c>
    </row>
    <row r="94" spans="1:6">
      <c r="A94">
        <v>86</v>
      </c>
      <c r="B94" s="16">
        <f t="shared" si="4"/>
        <v>0.91797525388176682</v>
      </c>
      <c r="C94" s="17">
        <f t="shared" si="5"/>
        <v>5.4104310002274723</v>
      </c>
      <c r="D94" s="18"/>
      <c r="E94" s="33">
        <v>1</v>
      </c>
      <c r="F94" s="34">
        <f t="shared" si="3"/>
        <v>2000</v>
      </c>
    </row>
    <row r="95" spans="1:6">
      <c r="A95">
        <v>87</v>
      </c>
      <c r="B95" s="16">
        <f t="shared" si="4"/>
        <v>0.92892664698234007</v>
      </c>
      <c r="C95" s="17">
        <f t="shared" si="5"/>
        <v>5.4756965502866448</v>
      </c>
      <c r="D95" s="18"/>
      <c r="E95" s="33">
        <v>1</v>
      </c>
      <c r="F95" s="34">
        <f t="shared" si="3"/>
        <v>2000</v>
      </c>
    </row>
    <row r="96" spans="1:6">
      <c r="A96">
        <v>88</v>
      </c>
      <c r="B96" s="16">
        <f t="shared" si="4"/>
        <v>0.93991899423874714</v>
      </c>
      <c r="C96" s="17">
        <f t="shared" si="5"/>
        <v>5.4961736282035156</v>
      </c>
      <c r="D96" s="18"/>
      <c r="E96" s="33">
        <v>1</v>
      </c>
      <c r="F96" s="34">
        <f t="shared" si="3"/>
        <v>2000</v>
      </c>
    </row>
    <row r="97" spans="1:6">
      <c r="A97">
        <v>89</v>
      </c>
      <c r="B97" s="16">
        <f t="shared" si="4"/>
        <v>0.9508665088403665</v>
      </c>
      <c r="C97" s="17">
        <f t="shared" si="5"/>
        <v>5.4737573008096625</v>
      </c>
      <c r="D97" s="18"/>
      <c r="E97" s="33">
        <v>1</v>
      </c>
      <c r="F97" s="34">
        <f t="shared" si="3"/>
        <v>2000</v>
      </c>
    </row>
    <row r="98" spans="1:6">
      <c r="A98">
        <v>90</v>
      </c>
      <c r="B98" s="16">
        <f t="shared" si="4"/>
        <v>0.96168767537748134</v>
      </c>
      <c r="C98" s="17">
        <f t="shared" si="5"/>
        <v>5.4105832685574393</v>
      </c>
      <c r="D98" s="18"/>
      <c r="E98" s="33">
        <v>1</v>
      </c>
      <c r="F98" s="34">
        <f t="shared" si="3"/>
        <v>2000</v>
      </c>
    </row>
    <row r="99" spans="1:6">
      <c r="A99">
        <v>91</v>
      </c>
      <c r="B99" s="16">
        <f t="shared" si="4"/>
        <v>0.97230567645963306</v>
      </c>
      <c r="C99" s="17">
        <f t="shared" si="5"/>
        <v>5.3090005410758723</v>
      </c>
      <c r="D99" s="18"/>
      <c r="E99" s="33">
        <v>1</v>
      </c>
      <c r="F99" s="34">
        <f t="shared" si="3"/>
        <v>2000</v>
      </c>
    </row>
    <row r="100" spans="1:6">
      <c r="A100">
        <v>92</v>
      </c>
      <c r="B100" s="16">
        <f t="shared" si="4"/>
        <v>0.98264876393146006</v>
      </c>
      <c r="C100" s="17">
        <f t="shared" si="5"/>
        <v>5.1715437359134926</v>
      </c>
      <c r="D100" s="18"/>
      <c r="E100" s="33">
        <v>1</v>
      </c>
      <c r="F100" s="34">
        <f t="shared" si="3"/>
        <v>2000</v>
      </c>
    </row>
    <row r="101" spans="1:6">
      <c r="A101">
        <v>93</v>
      </c>
      <c r="B101" s="16">
        <f t="shared" si="4"/>
        <v>0.9926505743898334</v>
      </c>
      <c r="C101" s="17">
        <f t="shared" si="5"/>
        <v>5.0009052291866904</v>
      </c>
      <c r="D101" s="18"/>
      <c r="E101" s="33">
        <v>1</v>
      </c>
      <c r="F101" s="34">
        <f t="shared" si="3"/>
        <v>2000</v>
      </c>
    </row>
    <row r="102" spans="1:6">
      <c r="A102">
        <v>94</v>
      </c>
      <c r="B102" s="16">
        <f t="shared" si="4"/>
        <v>1.0022503891448475</v>
      </c>
      <c r="C102" s="17">
        <f t="shared" si="5"/>
        <v>4.7999073775070196</v>
      </c>
      <c r="D102" s="18"/>
      <c r="E102" s="33">
        <v>1</v>
      </c>
      <c r="F102" s="34">
        <f t="shared" si="3"/>
        <v>2000</v>
      </c>
    </row>
    <row r="103" spans="1:6">
      <c r="A103">
        <v>95</v>
      </c>
      <c r="B103" s="16">
        <f t="shared" si="4"/>
        <v>1.0113933391847858</v>
      </c>
      <c r="C103" s="17">
        <f t="shared" si="5"/>
        <v>4.5714750199691121</v>
      </c>
      <c r="D103" s="18"/>
      <c r="E103" s="33">
        <v>1</v>
      </c>
      <c r="F103" s="34">
        <f t="shared" si="3"/>
        <v>2000</v>
      </c>
    </row>
    <row r="104" spans="1:6">
      <c r="A104">
        <v>96</v>
      </c>
      <c r="B104" s="16">
        <f t="shared" si="4"/>
        <v>1.0200305560993468</v>
      </c>
      <c r="C104" s="17">
        <f t="shared" si="5"/>
        <v>4.3186084572805044</v>
      </c>
      <c r="D104" s="18"/>
      <c r="E104" s="33">
        <v>1</v>
      </c>
      <c r="F104" s="34">
        <f t="shared" si="3"/>
        <v>2000</v>
      </c>
    </row>
    <row r="105" spans="1:6">
      <c r="A105">
        <v>97</v>
      </c>
      <c r="B105" s="16">
        <f t="shared" si="4"/>
        <v>1.0281192702842383</v>
      </c>
      <c r="C105" s="17">
        <f t="shared" si="5"/>
        <v>4.0443570924457219</v>
      </c>
      <c r="D105" s="18"/>
      <c r="E105" s="33">
        <v>1</v>
      </c>
      <c r="F105" s="34">
        <f t="shared" si="3"/>
        <v>2000</v>
      </c>
    </row>
    <row r="106" spans="1:6">
      <c r="A106">
        <v>98</v>
      </c>
      <c r="B106" s="16">
        <f t="shared" si="4"/>
        <v>1.0356228580920794</v>
      </c>
      <c r="C106" s="17">
        <f t="shared" si="5"/>
        <v>3.7517939039205803</v>
      </c>
      <c r="D106" s="18"/>
      <c r="E106" s="33">
        <v>1</v>
      </c>
      <c r="F106" s="34">
        <f t="shared" si="3"/>
        <v>2000</v>
      </c>
    </row>
    <row r="107" spans="1:6">
      <c r="A107">
        <v>99</v>
      </c>
      <c r="B107" s="16">
        <f t="shared" si="4"/>
        <v>1.042510839908019</v>
      </c>
      <c r="C107" s="17">
        <f t="shared" si="5"/>
        <v>3.4439909079697157</v>
      </c>
      <c r="D107" s="18"/>
      <c r="E107" s="33">
        <v>1</v>
      </c>
      <c r="F107" s="34">
        <f t="shared" si="3"/>
        <v>2000</v>
      </c>
    </row>
    <row r="108" spans="1:6">
      <c r="A108">
        <v>100</v>
      </c>
      <c r="B108" s="16">
        <f t="shared" si="4"/>
        <v>1.0487588314124801</v>
      </c>
      <c r="C108" s="17">
        <f t="shared" si="5"/>
        <v>3.1239957522305724</v>
      </c>
      <c r="D108" s="18"/>
      <c r="E108" s="33">
        <v>1</v>
      </c>
      <c r="F108" s="34">
        <f t="shared" si="3"/>
        <v>2000</v>
      </c>
    </row>
    <row r="109" spans="1:6">
      <c r="A109">
        <v>101</v>
      </c>
      <c r="B109" s="16">
        <f t="shared" si="4"/>
        <v>1.0543484505471759</v>
      </c>
      <c r="C109" s="17">
        <f t="shared" si="5"/>
        <v>2.7948095673479503</v>
      </c>
      <c r="D109" s="18"/>
      <c r="E109" s="33">
        <v>1</v>
      </c>
      <c r="F109" s="34">
        <f t="shared" si="3"/>
        <v>2000</v>
      </c>
    </row>
    <row r="110" spans="1:6">
      <c r="A110">
        <v>102</v>
      </c>
      <c r="B110" s="16">
        <f t="shared" si="4"/>
        <v>1.0592671829234339</v>
      </c>
      <c r="C110" s="17">
        <f t="shared" si="5"/>
        <v>2.4593661881290521</v>
      </c>
      <c r="D110" s="18"/>
      <c r="E110" s="33">
        <v>1</v>
      </c>
      <c r="F110" s="34">
        <f t="shared" si="3"/>
        <v>2000</v>
      </c>
    </row>
    <row r="111" spans="1:6">
      <c r="A111">
        <v>103</v>
      </c>
      <c r="B111" s="16">
        <f t="shared" si="4"/>
        <v>1.063508208603654</v>
      </c>
      <c r="C111" s="17">
        <f t="shared" si="5"/>
        <v>2.1205128401100346</v>
      </c>
      <c r="D111" s="18"/>
      <c r="E111" s="33">
        <v>1</v>
      </c>
      <c r="F111" s="34">
        <f t="shared" si="3"/>
        <v>2000</v>
      </c>
    </row>
    <row r="112" spans="1:6">
      <c r="A112">
        <v>104</v>
      </c>
      <c r="B112" s="16">
        <f t="shared" si="4"/>
        <v>1.0670701933473477</v>
      </c>
      <c r="C112" s="17">
        <f t="shared" si="5"/>
        <v>1.7809923718467733</v>
      </c>
      <c r="D112" s="18"/>
      <c r="E112" s="33">
        <v>1</v>
      </c>
      <c r="F112" s="34">
        <f t="shared" si="3"/>
        <v>2000</v>
      </c>
    </row>
    <row r="113" spans="1:6">
      <c r="A113">
        <v>105</v>
      </c>
      <c r="B113" s="16">
        <f t="shared" si="4"/>
        <v>1.069957047542877</v>
      </c>
      <c r="C113" s="17">
        <f t="shared" si="5"/>
        <v>1.4434270977646779</v>
      </c>
      <c r="D113" s="18"/>
      <c r="E113" s="33">
        <v>1</v>
      </c>
      <c r="F113" s="34">
        <f t="shared" si="3"/>
        <v>2000</v>
      </c>
    </row>
    <row r="114" spans="1:6">
      <c r="A114">
        <v>106</v>
      </c>
      <c r="B114" s="16">
        <f t="shared" si="4"/>
        <v>1.0721776561451541</v>
      </c>
      <c r="C114" s="17">
        <f t="shared" si="5"/>
        <v>1.1103043011385207</v>
      </c>
      <c r="D114" s="18"/>
      <c r="E114" s="33">
        <v>1</v>
      </c>
      <c r="F114" s="34">
        <f t="shared" si="3"/>
        <v>2000</v>
      </c>
    </row>
    <row r="115" spans="1:6">
      <c r="A115">
        <v>107</v>
      </c>
      <c r="B115" s="16">
        <f t="shared" si="4"/>
        <v>1.0737455830088143</v>
      </c>
      <c r="C115" s="17">
        <f t="shared" si="5"/>
        <v>0.7839634318300609</v>
      </c>
      <c r="D115" s="18"/>
      <c r="E115" s="33">
        <v>1</v>
      </c>
      <c r="F115" s="34">
        <f t="shared" si="3"/>
        <v>2000</v>
      </c>
    </row>
    <row r="116" spans="1:6">
      <c r="A116">
        <v>108</v>
      </c>
      <c r="B116" s="16">
        <f t="shared" si="4"/>
        <v>1.0746787530465907</v>
      </c>
      <c r="C116" s="17">
        <f t="shared" si="5"/>
        <v>0.46658501888817161</v>
      </c>
      <c r="D116" s="18"/>
      <c r="E116" s="33">
        <v>1</v>
      </c>
      <c r="F116" s="34">
        <f t="shared" si="3"/>
        <v>2000</v>
      </c>
    </row>
    <row r="117" spans="1:6">
      <c r="A117">
        <v>109</v>
      </c>
      <c r="B117" s="16">
        <f t="shared" si="4"/>
        <v>1.0749991156548002</v>
      </c>
      <c r="C117" s="17">
        <f t="shared" si="5"/>
        <v>0.16018130410477963</v>
      </c>
      <c r="D117" s="18"/>
      <c r="E117" s="33">
        <v>1</v>
      </c>
      <c r="F117" s="34">
        <f t="shared" si="3"/>
        <v>2000</v>
      </c>
    </row>
    <row r="118" spans="1:6">
      <c r="A118">
        <v>110</v>
      </c>
      <c r="B118" s="16">
        <f t="shared" si="4"/>
        <v>1.0747322928332077</v>
      </c>
      <c r="C118" s="17">
        <f t="shared" si="5"/>
        <v>-0.13341141079620381</v>
      </c>
      <c r="D118" s="18"/>
      <c r="E118" s="33">
        <v>1</v>
      </c>
      <c r="F118" s="34">
        <f t="shared" si="3"/>
        <v>2000</v>
      </c>
    </row>
    <row r="119" spans="1:6">
      <c r="A119">
        <v>111</v>
      </c>
      <c r="B119" s="16">
        <f t="shared" si="4"/>
        <v>1.0739072153863967</v>
      </c>
      <c r="C119" s="17">
        <f t="shared" si="5"/>
        <v>-0.41253872340556741</v>
      </c>
      <c r="D119" s="18"/>
      <c r="E119" s="33">
        <v>1</v>
      </c>
      <c r="F119" s="34">
        <f t="shared" si="3"/>
        <v>2000</v>
      </c>
    </row>
    <row r="120" spans="1:6">
      <c r="A120">
        <v>112</v>
      </c>
      <c r="B120" s="16">
        <f t="shared" si="4"/>
        <v>1.0725557505296197</v>
      </c>
      <c r="C120" s="17">
        <f t="shared" si="5"/>
        <v>-0.67573242838850545</v>
      </c>
      <c r="D120" s="18"/>
      <c r="E120" s="33">
        <v>1</v>
      </c>
      <c r="F120" s="34">
        <f t="shared" si="3"/>
        <v>2000</v>
      </c>
    </row>
    <row r="121" spans="1:6">
      <c r="A121">
        <v>113</v>
      </c>
      <c r="B121" s="16">
        <f t="shared" si="4"/>
        <v>1.0707123241355223</v>
      </c>
      <c r="C121" s="17">
        <f t="shared" si="5"/>
        <v>-0.92171319704864874</v>
      </c>
      <c r="D121" s="18"/>
      <c r="E121" s="33">
        <v>1</v>
      </c>
      <c r="F121" s="34">
        <f t="shared" si="3"/>
        <v>2000</v>
      </c>
    </row>
    <row r="122" spans="1:6">
      <c r="A122">
        <v>114</v>
      </c>
      <c r="B122" s="16">
        <f t="shared" si="4"/>
        <v>1.0684135407508071</v>
      </c>
      <c r="C122" s="17">
        <f t="shared" si="5"/>
        <v>-1.1493916923575744</v>
      </c>
      <c r="D122" s="18"/>
      <c r="E122" s="33">
        <v>1</v>
      </c>
      <c r="F122" s="34">
        <f t="shared" si="3"/>
        <v>2000</v>
      </c>
    </row>
    <row r="123" spans="1:6">
      <c r="A123">
        <v>115</v>
      </c>
      <c r="B123" s="16">
        <f t="shared" si="4"/>
        <v>1.0656978043856147</v>
      </c>
      <c r="C123" s="17">
        <f t="shared" si="5"/>
        <v>-1.3578681825961858</v>
      </c>
      <c r="D123" s="18"/>
      <c r="E123" s="33">
        <v>1</v>
      </c>
      <c r="F123" s="34">
        <f t="shared" si="3"/>
        <v>2000</v>
      </c>
    </row>
    <row r="124" spans="1:6">
      <c r="A124">
        <v>116</v>
      </c>
      <c r="B124" s="16">
        <f t="shared" si="4"/>
        <v>1.0626049429349684</v>
      </c>
      <c r="C124" s="17">
        <f t="shared" si="5"/>
        <v>-1.5464307253231342</v>
      </c>
      <c r="D124" s="18"/>
      <c r="E124" s="33">
        <v>1</v>
      </c>
      <c r="F124" s="34">
        <f t="shared" si="3"/>
        <v>2000</v>
      </c>
    </row>
    <row r="125" spans="1:6">
      <c r="A125">
        <v>117</v>
      </c>
      <c r="B125" s="16">
        <f t="shared" si="4"/>
        <v>1.0591758389329398</v>
      </c>
      <c r="C125" s="17">
        <f t="shared" si="5"/>
        <v>-1.7145520010143203</v>
      </c>
      <c r="D125" s="18"/>
      <c r="E125" s="33">
        <v>1</v>
      </c>
      <c r="F125" s="34">
        <f t="shared" si="3"/>
        <v>2000</v>
      </c>
    </row>
    <row r="126" spans="1:6">
      <c r="A126">
        <v>118</v>
      </c>
      <c r="B126" s="16">
        <f t="shared" si="4"/>
        <v>1.0554520691681573</v>
      </c>
      <c r="C126" s="17">
        <f t="shared" si="5"/>
        <v>-1.861884882391297</v>
      </c>
      <c r="D126" s="18"/>
      <c r="E126" s="33">
        <v>1</v>
      </c>
      <c r="F126" s="34">
        <f t="shared" si="3"/>
        <v>2000</v>
      </c>
    </row>
    <row r="127" spans="1:6">
      <c r="A127">
        <v>119</v>
      </c>
      <c r="B127" s="16">
        <f t="shared" si="4"/>
        <v>1.0514755555058215</v>
      </c>
      <c r="C127" s="17">
        <f t="shared" si="5"/>
        <v>-1.9882568311678679</v>
      </c>
      <c r="D127" s="18"/>
      <c r="E127" s="33">
        <v>1</v>
      </c>
      <c r="F127" s="34">
        <f t="shared" si="3"/>
        <v>2000</v>
      </c>
    </row>
    <row r="128" spans="1:6">
      <c r="A128">
        <v>120</v>
      </c>
      <c r="B128" s="16">
        <f t="shared" si="4"/>
        <v>1.0472882290684338</v>
      </c>
      <c r="C128" s="17">
        <f t="shared" si="5"/>
        <v>-2.0936632186938486</v>
      </c>
      <c r="D128" s="18"/>
      <c r="E128" s="33">
        <v>1</v>
      </c>
      <c r="F128" s="34">
        <f t="shared" si="3"/>
        <v>2000</v>
      </c>
    </row>
    <row r="129" spans="1:6">
      <c r="A129">
        <v>121</v>
      </c>
      <c r="B129" s="16">
        <f t="shared" si="4"/>
        <v>1.0429317097268926</v>
      </c>
      <c r="C129" s="17">
        <f t="shared" si="5"/>
        <v>-2.1782596707705952</v>
      </c>
      <c r="D129" s="18"/>
      <c r="E129" s="33">
        <v>1</v>
      </c>
      <c r="F129" s="34">
        <f t="shared" si="3"/>
        <v>2000</v>
      </c>
    </row>
    <row r="130" spans="1:6">
      <c r="A130">
        <v>122</v>
      </c>
      <c r="B130" s="16">
        <f t="shared" si="4"/>
        <v>1.0384470026473542</v>
      </c>
      <c r="C130" s="17">
        <f t="shared" si="5"/>
        <v>-2.2423535397692418</v>
      </c>
      <c r="D130" s="18"/>
      <c r="E130" s="33">
        <v>1</v>
      </c>
      <c r="F130" s="34">
        <f t="shared" si="3"/>
        <v>2000</v>
      </c>
    </row>
    <row r="131" spans="1:6">
      <c r="A131">
        <v>123</v>
      </c>
      <c r="B131" s="16">
        <f t="shared" si="4"/>
        <v>1.0338742134291126</v>
      </c>
      <c r="C131" s="17">
        <f t="shared" si="5"/>
        <v>-2.2863946091208569</v>
      </c>
      <c r="D131" s="18"/>
      <c r="E131" s="33">
        <v>1</v>
      </c>
      <c r="F131" s="34">
        <f t="shared" si="3"/>
        <v>2000</v>
      </c>
    </row>
    <row r="132" spans="1:6">
      <c r="A132">
        <v>124</v>
      </c>
      <c r="B132" s="16">
        <f t="shared" si="4"/>
        <v>1.0292522831565223</v>
      </c>
      <c r="C132" s="17">
        <f t="shared" si="5"/>
        <v>-2.31096513629514</v>
      </c>
      <c r="D132" s="18"/>
      <c r="E132" s="33">
        <v>1</v>
      </c>
      <c r="F132" s="34">
        <f t="shared" si="3"/>
        <v>2000</v>
      </c>
    </row>
    <row r="133" spans="1:6">
      <c r="A133">
        <v>125</v>
      </c>
      <c r="B133" s="16">
        <f t="shared" si="4"/>
        <v>1.0246187444753749</v>
      </c>
      <c r="C133" s="17">
        <f t="shared" si="5"/>
        <v>-2.3167693405736918</v>
      </c>
      <c r="D133" s="18"/>
      <c r="E133" s="33">
        <v>1</v>
      </c>
      <c r="F133" s="34">
        <f t="shared" si="3"/>
        <v>2000</v>
      </c>
    </row>
    <row r="134" spans="1:6">
      <c r="A134">
        <v>126</v>
      </c>
      <c r="B134" s="16">
        <f t="shared" si="4"/>
        <v>1.0200094995927886</v>
      </c>
      <c r="C134" s="17">
        <f t="shared" si="5"/>
        <v>-2.3046224412931213</v>
      </c>
      <c r="D134" s="18"/>
      <c r="E134" s="33">
        <v>1</v>
      </c>
      <c r="F134" s="34">
        <f t="shared" si="3"/>
        <v>2000</v>
      </c>
    </row>
    <row r="135" spans="1:6" ht="16" thickBot="1">
      <c r="A135">
        <v>127</v>
      </c>
      <c r="B135" s="19">
        <f t="shared" si="4"/>
        <v>1.0154586208911394</v>
      </c>
      <c r="C135" s="20">
        <f t="shared" si="5"/>
        <v>-2.2754393508246906</v>
      </c>
      <c r="D135" s="21"/>
      <c r="E135" s="33">
        <v>1</v>
      </c>
      <c r="F135" s="35">
        <f t="shared" si="3"/>
        <v>2000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workbookViewId="0">
      <selection activeCell="C10" sqref="C10"/>
    </sheetView>
  </sheetViews>
  <sheetFormatPr baseColWidth="10" defaultRowHeight="15" x14ac:dyDescent="0"/>
  <sheetData>
    <row r="1" spans="1:6">
      <c r="D1" t="s">
        <v>51</v>
      </c>
      <c r="F1" t="s">
        <v>52</v>
      </c>
    </row>
    <row r="3" spans="1:6" ht="16" thickBot="1">
      <c r="A3" t="s">
        <v>6</v>
      </c>
      <c r="B3" t="s">
        <v>55</v>
      </c>
      <c r="C3" t="s">
        <v>37</v>
      </c>
      <c r="E3" t="s">
        <v>53</v>
      </c>
      <c r="F3" s="32" t="s">
        <v>54</v>
      </c>
    </row>
    <row r="4" spans="1:6" ht="16" thickBot="1">
      <c r="A4" s="36">
        <v>0</v>
      </c>
      <c r="B4" s="9">
        <f>E4*C4</f>
        <v>9.0909090909090912E-2</v>
      </c>
      <c r="C4" s="9">
        <v>1</v>
      </c>
      <c r="D4" s="22" t="s">
        <v>7</v>
      </c>
      <c r="E4" s="7">
        <v>9.0909090909090912E-2</v>
      </c>
      <c r="F4" s="7">
        <v>9.8039215686274508E-3</v>
      </c>
    </row>
    <row r="5" spans="1:6">
      <c r="A5" s="8">
        <v>1</v>
      </c>
      <c r="B5" s="7"/>
      <c r="C5" s="7"/>
      <c r="E5" s="7">
        <v>8.264462809917357E-2</v>
      </c>
      <c r="F5" s="7">
        <v>1.9319492502883506E-2</v>
      </c>
    </row>
    <row r="6" spans="1:6">
      <c r="A6" s="8">
        <v>2</v>
      </c>
      <c r="B6" s="7"/>
      <c r="C6" s="7"/>
      <c r="E6" s="7">
        <v>7.5131480090157798E-2</v>
      </c>
      <c r="F6" s="7">
        <v>2.8459076825655287E-2</v>
      </c>
    </row>
    <row r="7" spans="1:6">
      <c r="A7" s="8">
        <v>3</v>
      </c>
      <c r="B7" s="7"/>
      <c r="C7" s="7"/>
      <c r="E7" s="7">
        <v>6.8301345536507102E-2</v>
      </c>
      <c r="F7" s="7">
        <v>3.7140443055572181E-2</v>
      </c>
    </row>
    <row r="8" spans="1:6">
      <c r="A8" s="8">
        <v>4</v>
      </c>
      <c r="B8" s="7"/>
      <c r="C8" s="7"/>
      <c r="E8" s="7">
        <v>6.2092132305915551E-2</v>
      </c>
      <c r="F8" s="7">
        <v>4.5287464427494893E-2</v>
      </c>
    </row>
    <row r="9" spans="1:6">
      <c r="A9" s="8">
        <v>5</v>
      </c>
      <c r="B9" s="7"/>
      <c r="C9" s="7"/>
      <c r="E9" s="7">
        <v>5.644739300537778E-2</v>
      </c>
      <c r="F9" s="7">
        <v>5.2830745533031916E-2</v>
      </c>
    </row>
    <row r="10" spans="1:6">
      <c r="A10" s="8">
        <v>6</v>
      </c>
      <c r="B10" s="7"/>
      <c r="C10" s="7"/>
      <c r="E10" s="7">
        <v>5.1315811823070712E-2</v>
      </c>
      <c r="F10" s="7">
        <v>5.9708170680293389E-2</v>
      </c>
    </row>
    <row r="11" spans="1:6">
      <c r="A11" s="8">
        <v>7</v>
      </c>
      <c r="B11" s="7"/>
      <c r="C11" s="7"/>
      <c r="E11" s="7">
        <v>4.665073802097338E-2</v>
      </c>
      <c r="F11" s="7">
        <v>6.5865370131723333E-2</v>
      </c>
    </row>
    <row r="12" spans="1:6">
      <c r="A12" s="8">
        <v>8</v>
      </c>
      <c r="B12" s="7"/>
      <c r="C12" s="7"/>
      <c r="E12" s="7">
        <v>4.2409761837248532E-2</v>
      </c>
      <c r="F12" s="7">
        <v>7.1256101259284818E-2</v>
      </c>
    </row>
    <row r="13" spans="1:6">
      <c r="A13" s="8">
        <v>9</v>
      </c>
      <c r="B13" s="7"/>
      <c r="C13" s="7"/>
      <c r="E13" s="7">
        <v>3.8554328942953214E-2</v>
      </c>
      <c r="F13" s="7">
        <v>7.5842542548469755E-2</v>
      </c>
    </row>
    <row r="14" spans="1:6">
      <c r="A14" s="8">
        <v>10</v>
      </c>
      <c r="B14" s="7"/>
      <c r="C14" s="7"/>
      <c r="E14" s="7">
        <v>3.504938994813929E-2</v>
      </c>
      <c r="F14" s="7">
        <v>7.9595499277587634E-2</v>
      </c>
    </row>
    <row r="15" spans="1:6">
      <c r="A15" s="8">
        <v>11</v>
      </c>
      <c r="B15" s="7"/>
      <c r="C15" s="7"/>
      <c r="E15" s="7">
        <v>3.1863081771035723E-2</v>
      </c>
      <c r="F15" s="7">
        <v>8.2494520587726855E-2</v>
      </c>
    </row>
    <row r="16" spans="1:6">
      <c r="A16" s="8">
        <v>12</v>
      </c>
      <c r="B16" s="7"/>
      <c r="C16" s="7"/>
      <c r="E16" s="7">
        <v>2.8966437973668841E-2</v>
      </c>
      <c r="F16" s="7">
        <v>8.4527928533081706E-2</v>
      </c>
    </row>
    <row r="17" spans="1:6">
      <c r="A17" s="8">
        <v>13</v>
      </c>
      <c r="B17" s="7"/>
      <c r="C17" s="7"/>
      <c r="E17" s="7">
        <v>2.6333125430608041E-2</v>
      </c>
      <c r="F17" s="7">
        <v>8.5692760552713104E-2</v>
      </c>
    </row>
    <row r="18" spans="1:6">
      <c r="A18" s="8">
        <v>14</v>
      </c>
      <c r="B18" s="7"/>
      <c r="C18" s="7"/>
      <c r="E18" s="7">
        <v>2.3939204936916404E-2</v>
      </c>
      <c r="F18" s="7">
        <v>8.5994627625364348E-2</v>
      </c>
    </row>
    <row r="19" spans="1:6">
      <c r="A19" s="8">
        <v>15</v>
      </c>
      <c r="B19" s="7"/>
      <c r="C19" s="7"/>
      <c r="E19" s="7">
        <v>2.1762913579014914E-2</v>
      </c>
      <c r="F19" s="7">
        <v>8.5447491151244351E-2</v>
      </c>
    </row>
    <row r="20" spans="1:6">
      <c r="A20" s="8">
        <v>16</v>
      </c>
      <c r="B20" s="7"/>
      <c r="C20" s="7"/>
      <c r="E20" s="7">
        <v>1.978446689001356E-2</v>
      </c>
      <c r="F20" s="7">
        <v>8.4073362341800781E-2</v>
      </c>
    </row>
    <row r="21" spans="1:6">
      <c r="A21" s="8">
        <v>17</v>
      </c>
      <c r="B21" s="7"/>
      <c r="C21" s="7"/>
      <c r="E21" s="7">
        <v>1.7985878990921418E-2</v>
      </c>
      <c r="F21" s="7">
        <v>8.1901928584093356E-2</v>
      </c>
    </row>
    <row r="22" spans="1:6">
      <c r="A22" s="8">
        <v>18</v>
      </c>
      <c r="B22" s="7"/>
      <c r="C22" s="7"/>
      <c r="E22" s="7">
        <v>1.6350799082655836E-2</v>
      </c>
      <c r="F22" s="7">
        <v>7.8970111874732213E-2</v>
      </c>
    </row>
    <row r="23" spans="1:6">
      <c r="A23" s="8">
        <v>19</v>
      </c>
      <c r="B23" s="7"/>
      <c r="C23" s="7"/>
      <c r="E23" s="7">
        <v>1.4864362802414398E-2</v>
      </c>
      <c r="F23" s="7">
        <v>7.5321564984429795E-2</v>
      </c>
    </row>
    <row r="24" spans="1:6">
      <c r="A24" s="8">
        <v>20</v>
      </c>
      <c r="B24" s="7"/>
      <c r="C24" s="7"/>
      <c r="E24" s="7">
        <v>1.3513057093103999E-2</v>
      </c>
      <c r="F24" s="7">
        <v>7.1006111513697734E-2</v>
      </c>
    </row>
    <row r="25" spans="1:6">
      <c r="A25" s="8">
        <v>21</v>
      </c>
      <c r="B25" s="7"/>
      <c r="C25" s="7"/>
      <c r="E25" s="7">
        <v>1.2284597357367272E-2</v>
      </c>
      <c r="F25" s="7">
        <v>6.6079136429512395E-2</v>
      </c>
    </row>
    <row r="26" spans="1:6">
      <c r="A26" s="8">
        <v>22</v>
      </c>
      <c r="B26" s="7"/>
      <c r="C26" s="7"/>
      <c r="E26" s="7">
        <v>1.1167815779424795E-2</v>
      </c>
      <c r="F26" s="7">
        <v>6.0600934029041355E-2</v>
      </c>
    </row>
    <row r="27" spans="1:6">
      <c r="A27" s="8">
        <v>23</v>
      </c>
      <c r="B27" s="7"/>
      <c r="C27" s="7"/>
      <c r="E27" s="7">
        <v>1.0152559799477087E-2</v>
      </c>
      <c r="F27" s="7">
        <v>5.4636020557706597E-2</v>
      </c>
    </row>
    <row r="28" spans="1:6">
      <c r="A28" s="8">
        <v>24</v>
      </c>
      <c r="B28" s="7"/>
      <c r="C28" s="7"/>
      <c r="E28" s="7">
        <v>9.229599817706444E-3</v>
      </c>
      <c r="F28" s="7">
        <v>4.8252418913675398E-2</v>
      </c>
    </row>
    <row r="29" spans="1:6">
      <c r="A29" s="8">
        <v>25</v>
      </c>
      <c r="B29" s="7"/>
      <c r="C29" s="7"/>
      <c r="E29" s="7">
        <v>8.3905452888240403E-3</v>
      </c>
      <c r="F29" s="7">
        <v>4.1520922998804853E-2</v>
      </c>
    </row>
    <row r="30" spans="1:6">
      <c r="A30" s="8">
        <v>26</v>
      </c>
      <c r="B30" s="7"/>
      <c r="C30" s="7"/>
      <c r="E30" s="7">
        <v>7.627768444385492E-3</v>
      </c>
      <c r="F30" s="7">
        <v>3.4514349327374863E-2</v>
      </c>
    </row>
    <row r="31" spans="1:6">
      <c r="A31" s="8">
        <v>27</v>
      </c>
      <c r="B31" s="7"/>
      <c r="C31" s="7"/>
      <c r="E31" s="7">
        <v>6.9343349494413566E-3</v>
      </c>
      <c r="F31" s="7">
        <v>2.7306783479626097E-2</v>
      </c>
    </row>
    <row r="32" spans="1:6">
      <c r="A32" s="8">
        <v>28</v>
      </c>
      <c r="B32" s="7"/>
      <c r="C32" s="7"/>
      <c r="E32" s="7">
        <v>6.3039408631285062E-3</v>
      </c>
      <c r="F32" s="7">
        <v>1.9972828888895681E-2</v>
      </c>
    </row>
    <row r="33" spans="1:6">
      <c r="A33" s="8">
        <v>29</v>
      </c>
      <c r="B33" s="7"/>
      <c r="C33" s="7"/>
      <c r="E33" s="7">
        <v>5.7308553301168245E-3</v>
      </c>
      <c r="F33" s="7">
        <v>1.2586865281425707E-2</v>
      </c>
    </row>
    <row r="34" spans="1:6">
      <c r="A34" s="8">
        <v>30</v>
      </c>
      <c r="B34" s="7"/>
      <c r="C34" s="7"/>
      <c r="E34" s="7">
        <v>5.2098684819243861E-3</v>
      </c>
      <c r="F34" s="7">
        <v>5.2223238497744991E-3</v>
      </c>
    </row>
    <row r="35" spans="1:6">
      <c r="A35" s="8">
        <v>31</v>
      </c>
      <c r="B35" s="7"/>
      <c r="C35" s="7"/>
      <c r="E35" s="7">
        <v>4.7362440744767153E-3</v>
      </c>
      <c r="F35" s="7">
        <v>-2.049014062136238E-3</v>
      </c>
    </row>
    <row r="36" spans="1:6">
      <c r="A36" s="8">
        <v>32</v>
      </c>
      <c r="B36" s="7"/>
      <c r="C36" s="7"/>
      <c r="E36" s="7">
        <v>4.3056764313424692E-3</v>
      </c>
      <c r="F36" s="7">
        <v>-9.1576883477140561E-3</v>
      </c>
    </row>
    <row r="37" spans="1:6">
      <c r="A37" s="8">
        <v>33</v>
      </c>
      <c r="B37" s="7"/>
      <c r="C37" s="7"/>
      <c r="E37" s="7">
        <v>3.9142513012204267E-3</v>
      </c>
      <c r="F37" s="7">
        <v>-1.6037195604675505E-2</v>
      </c>
    </row>
    <row r="38" spans="1:6">
      <c r="A38" s="8">
        <v>34</v>
      </c>
      <c r="B38" s="7"/>
      <c r="C38" s="7"/>
      <c r="E38" s="7">
        <v>3.558410273836752E-3</v>
      </c>
      <c r="F38" s="7">
        <v>-2.2624583154591871E-2</v>
      </c>
    </row>
    <row r="39" spans="1:6">
      <c r="A39" s="8">
        <v>35</v>
      </c>
      <c r="B39" s="7"/>
      <c r="C39" s="7"/>
      <c r="E39" s="7">
        <v>3.2349184307606839E-3</v>
      </c>
      <c r="F39" s="7">
        <v>-2.8860996603974662E-2</v>
      </c>
    </row>
    <row r="40" spans="1:6">
      <c r="A40" s="8">
        <v>36</v>
      </c>
      <c r="B40" s="7"/>
      <c r="C40" s="7"/>
      <c r="E40" s="7">
        <v>2.9408349370551676E-3</v>
      </c>
      <c r="F40" s="7">
        <v>-3.4692176489605098E-2</v>
      </c>
    </row>
    <row r="41" spans="1:6">
      <c r="A41" s="8">
        <v>37</v>
      </c>
      <c r="B41" s="7"/>
      <c r="C41" s="7"/>
      <c r="E41" s="7">
        <v>2.673486306413789E-3</v>
      </c>
      <c r="F41" s="7">
        <v>-4.0068900137383907E-2</v>
      </c>
    </row>
    <row r="42" spans="1:6">
      <c r="A42" s="8">
        <v>38</v>
      </c>
      <c r="B42" s="7"/>
      <c r="C42" s="7"/>
      <c r="E42" s="7">
        <v>2.4304420967398085E-3</v>
      </c>
      <c r="F42" s="7">
        <v>-4.4947365476996626E-2</v>
      </c>
    </row>
    <row r="43" spans="1:6">
      <c r="A43" s="8">
        <v>39</v>
      </c>
      <c r="B43" s="7"/>
      <c r="C43" s="7"/>
      <c r="E43" s="7">
        <v>2.2094928152180081E-3</v>
      </c>
      <c r="F43" s="7">
        <v>-4.9289514187626768E-2</v>
      </c>
    </row>
    <row r="44" spans="1:6">
      <c r="A44" s="8">
        <v>40</v>
      </c>
      <c r="B44" s="7"/>
      <c r="C44" s="7"/>
      <c r="E44" s="7">
        <v>2.0086298320163712E-3</v>
      </c>
      <c r="F44" s="7">
        <v>-5.3063292196208998E-2</v>
      </c>
    </row>
    <row r="45" spans="1:6">
      <c r="A45" s="8">
        <v>41</v>
      </c>
      <c r="B45" s="7"/>
      <c r="C45" s="7"/>
      <c r="E45" s="7">
        <v>1.826027120014883E-3</v>
      </c>
      <c r="F45" s="7">
        <v>-5.6242846202699336E-2</v>
      </c>
    </row>
    <row r="46" spans="1:6">
      <c r="A46" s="8">
        <v>42</v>
      </c>
      <c r="B46" s="7"/>
      <c r="C46" s="7"/>
      <c r="E46" s="7">
        <v>1.6600246545589847E-3</v>
      </c>
      <c r="F46" s="7">
        <v>-5.880865556001634E-2</v>
      </c>
    </row>
    <row r="47" spans="1:6">
      <c r="A47" s="8">
        <v>43</v>
      </c>
      <c r="B47" s="7"/>
      <c r="C47" s="7"/>
      <c r="E47" s="7">
        <v>1.5091133223263499E-3</v>
      </c>
      <c r="F47" s="7">
        <v>-6.074759948326814E-2</v>
      </c>
    </row>
    <row r="48" spans="1:6">
      <c r="A48" s="8">
        <v>44</v>
      </c>
      <c r="B48" s="7"/>
      <c r="C48" s="7"/>
      <c r="E48" s="7">
        <v>1.3719212021148636E-3</v>
      </c>
      <c r="F48" s="7">
        <v>-6.2052960197404534E-2</v>
      </c>
    </row>
    <row r="49" spans="1:6">
      <c r="A49" s="8">
        <v>45</v>
      </c>
      <c r="B49" s="7"/>
      <c r="C49" s="7"/>
      <c r="E49" s="7">
        <v>1.2472010928316942E-3</v>
      </c>
      <c r="F49" s="7">
        <v>-6.2724363248544093E-2</v>
      </c>
    </row>
    <row r="50" spans="1:6">
      <c r="A50" s="8">
        <v>46</v>
      </c>
      <c r="B50" s="7"/>
      <c r="C50" s="7"/>
      <c r="E50" s="7">
        <v>1.1338191753015403E-3</v>
      </c>
      <c r="F50" s="7">
        <v>-6.2767656796244201E-2</v>
      </c>
    </row>
    <row r="51" spans="1:6">
      <c r="A51" s="8">
        <v>47</v>
      </c>
      <c r="B51" s="7"/>
      <c r="C51" s="7"/>
      <c r="E51" s="7">
        <v>1.0307447048195821E-3</v>
      </c>
      <c r="F51" s="7">
        <v>-6.2194732266575251E-2</v>
      </c>
    </row>
    <row r="52" spans="1:6">
      <c r="A52" s="8">
        <v>48</v>
      </c>
      <c r="B52" s="7"/>
      <c r="C52" s="7"/>
      <c r="E52" s="7">
        <v>9.3704064074507471E-4</v>
      </c>
      <c r="F52" s="7">
        <v>-6.1023289274090252E-2</v>
      </c>
    </row>
    <row r="53" spans="1:6">
      <c r="A53" s="8">
        <v>49</v>
      </c>
      <c r="B53" s="7"/>
      <c r="C53" s="7"/>
      <c r="E53" s="7">
        <v>8.5185512795006796E-4</v>
      </c>
      <c r="F53" s="7">
        <v>-5.927654821014329E-2</v>
      </c>
    </row>
    <row r="54" spans="1:6">
      <c r="A54" s="8">
        <v>50</v>
      </c>
      <c r="B54" s="7"/>
      <c r="C54" s="7"/>
      <c r="E54" s="7">
        <v>7.7441375268187999E-4</v>
      </c>
      <c r="F54" s="7">
        <v>-5.6982914341468391E-2</v>
      </c>
    </row>
    <row r="55" spans="1:6">
      <c r="A55" s="8">
        <v>51</v>
      </c>
      <c r="B55" s="7"/>
      <c r="C55" s="7"/>
      <c r="E55" s="7">
        <v>7.0401250243807276E-4</v>
      </c>
      <c r="F55" s="7">
        <v>-5.4175597662949188E-2</v>
      </c>
    </row>
    <row r="56" spans="1:6">
      <c r="A56" s="8">
        <v>52</v>
      </c>
      <c r="B56" s="7"/>
      <c r="C56" s="7"/>
      <c r="E56" s="7">
        <v>6.4001136585279349E-4</v>
      </c>
      <c r="F56" s="7">
        <v>-5.0892193099077922E-2</v>
      </c>
    </row>
    <row r="57" spans="1:6">
      <c r="A57" s="8">
        <v>53</v>
      </c>
      <c r="B57" s="7"/>
      <c r="C57" s="7"/>
      <c r="E57" s="7">
        <v>5.8182851441163053E-4</v>
      </c>
      <c r="F57" s="7">
        <v>-4.7174225947252388E-2</v>
      </c>
    </row>
    <row r="58" spans="1:6">
      <c r="A58" s="8">
        <v>54</v>
      </c>
      <c r="B58" s="7"/>
      <c r="C58" s="7"/>
      <c r="E58" s="7">
        <v>5.2893501310148237E-4</v>
      </c>
      <c r="F58" s="7">
        <v>-4.3066667700881744E-2</v>
      </c>
    </row>
    <row r="59" spans="1:6">
      <c r="A59" s="8">
        <v>55</v>
      </c>
      <c r="B59" s="7"/>
      <c r="C59" s="7"/>
      <c r="E59" s="7">
        <v>4.8085001191043857E-4</v>
      </c>
      <c r="F59" s="7">
        <v>-3.8617427579921489E-2</v>
      </c>
    </row>
    <row r="60" spans="1:6">
      <c r="A60" s="8">
        <v>56</v>
      </c>
      <c r="B60" s="7"/>
      <c r="C60" s="7"/>
      <c r="E60" s="7">
        <v>4.3713637446403511E-4</v>
      </c>
      <c r="F60" s="7">
        <v>-3.3876825230157302E-2</v>
      </c>
    </row>
    <row r="61" spans="1:6">
      <c r="A61" s="8">
        <v>57</v>
      </c>
      <c r="B61" s="7"/>
      <c r="C61" s="7"/>
      <c r="E61" s="7">
        <v>3.9739670405821375E-4</v>
      </c>
      <c r="F61" s="7">
        <v>-2.8897050130092833E-2</v>
      </c>
    </row>
    <row r="62" spans="1:6">
      <c r="A62" s="8">
        <v>58</v>
      </c>
      <c r="B62" s="7"/>
      <c r="C62" s="7"/>
      <c r="E62" s="7">
        <v>3.6126973096201254E-4</v>
      </c>
      <c r="F62" s="7">
        <v>-2.3731613266009109E-2</v>
      </c>
    </row>
    <row r="63" spans="1:6">
      <c r="A63" s="8">
        <v>59</v>
      </c>
      <c r="B63" s="7"/>
      <c r="C63" s="7"/>
      <c r="E63" s="7">
        <v>3.2842702814728415E-4</v>
      </c>
      <c r="F63" s="7">
        <v>-1.8434796602534779E-2</v>
      </c>
    </row>
    <row r="64" spans="1:6">
      <c r="A64" s="8">
        <v>60</v>
      </c>
      <c r="B64" s="7"/>
      <c r="C64" s="7"/>
      <c r="E64" s="7">
        <v>2.9857002558844018E-4</v>
      </c>
      <c r="F64" s="7">
        <v>-1.3061105789299803E-2</v>
      </c>
    </row>
    <row r="65" spans="1:6">
      <c r="A65" s="8">
        <v>61</v>
      </c>
      <c r="B65" s="7"/>
      <c r="C65" s="7"/>
      <c r="E65" s="7">
        <v>2.7142729598949108E-4</v>
      </c>
      <c r="F65" s="7">
        <v>-7.6647314058410033E-3</v>
      </c>
    </row>
    <row r="66" spans="1:6">
      <c r="A66" s="8">
        <v>62</v>
      </c>
      <c r="B66" s="7"/>
      <c r="C66" s="7"/>
      <c r="E66" s="7">
        <v>2.4675208726317372E-4</v>
      </c>
      <c r="F66" s="7">
        <v>-2.2990238592555052E-3</v>
      </c>
    </row>
    <row r="67" spans="1:6">
      <c r="A67" s="8">
        <v>63</v>
      </c>
      <c r="B67" s="7"/>
      <c r="C67" s="7"/>
      <c r="E67" s="7">
        <v>2.2432007933015794E-4</v>
      </c>
      <c r="F67" s="7">
        <v>2.9840131850367036E-3</v>
      </c>
    </row>
    <row r="68" spans="1:6">
      <c r="A68" s="8">
        <v>64</v>
      </c>
      <c r="B68" s="4"/>
      <c r="C68" s="4"/>
      <c r="E68" s="7">
        <v>2.0392734484559814E-4</v>
      </c>
      <c r="F68" s="7">
        <v>8.134206236450274E-3</v>
      </c>
    </row>
    <row r="69" spans="1:6">
      <c r="F69">
        <v>1.3103667990419947E-2</v>
      </c>
    </row>
    <row r="70" spans="1:6">
      <c r="F70">
        <v>1.7847221984601782E-2</v>
      </c>
    </row>
    <row r="71" spans="1:6">
      <c r="F71">
        <v>2.2322792351597683E-2</v>
      </c>
    </row>
    <row r="72" spans="1:6">
      <c r="F72">
        <v>2.649175553147996E-2</v>
      </c>
    </row>
    <row r="73" spans="1:6">
      <c r="F73">
        <v>3.031925124184023E-2</v>
      </c>
    </row>
    <row r="74" spans="1:6">
      <c r="F74">
        <v>3.3774450455508732E-2</v>
      </c>
    </row>
    <row r="75" spans="1:6">
      <c r="F75">
        <v>3.6830778601698352E-2</v>
      </c>
    </row>
    <row r="76" spans="1:6">
      <c r="F76">
        <v>3.9466092680298978E-2</v>
      </c>
    </row>
    <row r="77" spans="1:6">
      <c r="F77">
        <v>4.1662811456571171E-2</v>
      </c>
    </row>
    <row r="78" spans="1:6">
      <c r="F78">
        <v>4.3407998379812816E-2</v>
      </c>
    </row>
    <row r="79" spans="1:6">
      <c r="F79">
        <v>4.4693397340051559E-2</v>
      </c>
    </row>
    <row r="80" spans="1:6">
      <c r="F80">
        <v>4.5515421836951779E-2</v>
      </c>
    </row>
    <row r="81" spans="6:6">
      <c r="F81">
        <v>4.5875098580609334E-2</v>
      </c>
    </row>
    <row r="82" spans="6:6">
      <c r="F82">
        <v>4.5777966970659785E-2</v>
      </c>
    </row>
    <row r="83" spans="6:6">
      <c r="F83">
        <v>4.523393630433023E-2</v>
      </c>
    </row>
    <row r="84" spans="6:6">
      <c r="F84">
        <v>4.4257102942199977E-2</v>
      </c>
    </row>
    <row r="85" spans="6:6">
      <c r="F85">
        <v>4.2865530009305611E-2</v>
      </c>
    </row>
    <row r="86" spans="6:6">
      <c r="F86">
        <v>4.1080992525984607E-2</v>
      </c>
    </row>
    <row r="87" spans="6:6">
      <c r="F87">
        <v>3.8928691145022995E-2</v>
      </c>
    </row>
    <row r="88" spans="6:6">
      <c r="F88">
        <v>3.6436937917168247E-2</v>
      </c>
    </row>
    <row r="89" spans="6:6">
      <c r="F89">
        <v>3.3636817714201156E-2</v>
      </c>
    </row>
    <row r="90" spans="6:6">
      <c r="F90">
        <v>3.0561829106251055E-2</v>
      </c>
    </row>
    <row r="91" spans="6:6">
      <c r="F91">
        <v>2.7247508617023006E-2</v>
      </c>
    </row>
    <row r="92" spans="6:6">
      <c r="F92">
        <v>2.3731042366632538E-2</v>
      </c>
    </row>
    <row r="93" spans="6:6">
      <c r="F93">
        <v>2.0050869156772934E-2</v>
      </c>
    </row>
    <row r="94" spans="6:6">
      <c r="F94">
        <v>1.6246279057334372E-2</v>
      </c>
    </row>
    <row r="95" spans="6:6">
      <c r="F95">
        <v>1.2357011518107015E-2</v>
      </c>
    </row>
    <row r="96" spans="6:6">
      <c r="F96">
        <v>8.4228569549614982E-3</v>
      </c>
    </row>
    <row r="97" spans="6:6">
      <c r="F97">
        <v>4.483265648397643E-3</v>
      </c>
    </row>
    <row r="98" spans="6:6">
      <c r="F98">
        <v>5.7696764540957329E-4</v>
      </c>
    </row>
    <row r="99" spans="6:6">
      <c r="F99">
        <v>-3.2583928246317658E-3</v>
      </c>
    </row>
    <row r="100" spans="6:6">
      <c r="F100">
        <v>-6.9866051205092379E-3</v>
      </c>
    </row>
    <row r="101" spans="6:6">
      <c r="F101">
        <v>-1.0573219085874316E-2</v>
      </c>
    </row>
    <row r="102" spans="6:6">
      <c r="F102">
        <v>-1.3985848276566801E-2</v>
      </c>
    </row>
    <row r="103" spans="6:6">
      <c r="F103">
        <v>-1.7194447009828386E-2</v>
      </c>
    </row>
    <row r="104" spans="6:6">
      <c r="F104">
        <v>-2.0171559032537506E-2</v>
      </c>
    </row>
    <row r="105" spans="6:6">
      <c r="F105">
        <v>-2.2892535927031374E-2</v>
      </c>
    </row>
    <row r="106" spans="6:6">
      <c r="F106">
        <v>-2.5335723706662309E-2</v>
      </c>
    </row>
    <row r="107" spans="6:6">
      <c r="F107">
        <v>-2.7482616395450851E-2</v>
      </c>
    </row>
    <row r="108" spans="6:6">
      <c r="F108">
        <v>-2.9317975733523429E-2</v>
      </c>
    </row>
    <row r="109" spans="6:6">
      <c r="F109">
        <v>-3.0829916498952198E-2</v>
      </c>
    </row>
    <row r="110" spans="6:6">
      <c r="F110">
        <v>-3.2009957283696558E-2</v>
      </c>
    </row>
    <row r="111" spans="6:6">
      <c r="F111">
        <v>-3.285303690321361E-2</v>
      </c>
    </row>
    <row r="112" spans="6:6">
      <c r="F112">
        <v>-3.3357496952708628E-2</v>
      </c>
    </row>
    <row r="113" spans="6:6">
      <c r="F113">
        <v>-3.3525031344834054E-2</v>
      </c>
    </row>
    <row r="114" spans="6:6">
      <c r="F114">
        <v>-3.3360603970988056E-2</v>
      </c>
    </row>
    <row r="115" spans="6:6">
      <c r="F115">
        <v>-3.2872335918482293E-2</v>
      </c>
    </row>
    <row r="116" spans="6:6">
      <c r="F116">
        <v>-3.2071363946236622E-2</v>
      </c>
    </row>
    <row r="117" spans="6:6">
      <c r="F117">
        <v>-3.097167217005227E-2</v>
      </c>
    </row>
    <row r="118" spans="6:6">
      <c r="F118">
        <v>-2.9589899132910238E-2</v>
      </c>
    </row>
    <row r="119" spans="6:6">
      <c r="F119">
        <v>-2.7945122634409125E-2</v>
      </c>
    </row>
    <row r="120" spans="6:6">
      <c r="F120">
        <v>-2.6058624864953042E-2</v>
      </c>
    </row>
    <row r="121" spans="6:6">
      <c r="F121">
        <v>-2.3953640533476952E-2</v>
      </c>
    </row>
    <row r="122" spans="6:6">
      <c r="F122">
        <v>-2.1655090791505519E-2</v>
      </c>
    </row>
    <row r="123" spans="6:6">
      <c r="F123">
        <v>-1.9189305840636415E-2</v>
      </c>
    </row>
    <row r="124" spans="6:6">
      <c r="F124">
        <v>-1.6583739164876151E-2</v>
      </c>
    </row>
    <row r="125" spans="6:6">
      <c r="F125">
        <v>-1.3866676353690831E-2</v>
      </c>
    </row>
    <row r="126" spans="6:6">
      <c r="F126">
        <v>-1.1066941476512177E-2</v>
      </c>
    </row>
    <row r="127" spans="6:6">
      <c r="F127">
        <v>-8.2136039353908289E-3</v>
      </c>
    </row>
    <row r="128" spans="6:6">
      <c r="F128">
        <v>-5.3356886604150871E-3</v>
      </c>
    </row>
    <row r="129" spans="6:6">
      <c r="F129">
        <v>-2.4618924235720544E-3</v>
      </c>
    </row>
    <row r="130" spans="6:6">
      <c r="F130">
        <v>3.796910676816252E-4</v>
      </c>
    </row>
    <row r="131" spans="6:6">
      <c r="F131">
        <v>3.1618347741295305E-3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selection activeCell="J27" sqref="J27"/>
    </sheetView>
  </sheetViews>
  <sheetFormatPr baseColWidth="10" defaultRowHeight="15" x14ac:dyDescent="0"/>
  <sheetData>
    <row r="1" spans="1:8">
      <c r="A1" t="s">
        <v>56</v>
      </c>
      <c r="B1" s="45">
        <v>30</v>
      </c>
      <c r="C1" t="s">
        <v>57</v>
      </c>
      <c r="E1" t="s">
        <v>59</v>
      </c>
    </row>
    <row r="2" spans="1:8">
      <c r="A2" t="s">
        <v>2</v>
      </c>
      <c r="B2" s="45">
        <v>1</v>
      </c>
      <c r="C2" t="s">
        <v>58</v>
      </c>
      <c r="E2" t="s">
        <v>60</v>
      </c>
      <c r="F2" t="s">
        <v>61</v>
      </c>
    </row>
    <row r="3" spans="1:8">
      <c r="A3" t="s">
        <v>63</v>
      </c>
      <c r="B3" s="4">
        <f>B2/B1</f>
        <v>3.3333333333333333E-2</v>
      </c>
      <c r="E3" t="s">
        <v>62</v>
      </c>
      <c r="F3" t="s">
        <v>65</v>
      </c>
    </row>
    <row r="4" spans="1:8">
      <c r="F4" t="s">
        <v>64</v>
      </c>
      <c r="H4" s="46">
        <f>1/(1+B3)</f>
        <v>0.96774193548387089</v>
      </c>
    </row>
    <row r="5" spans="1:8">
      <c r="A5" t="s">
        <v>6</v>
      </c>
      <c r="B5" t="s">
        <v>37</v>
      </c>
      <c r="C5" t="s">
        <v>55</v>
      </c>
    </row>
    <row r="6" spans="1:8">
      <c r="A6" s="47">
        <v>-1</v>
      </c>
      <c r="B6" s="7"/>
      <c r="C6" s="7">
        <v>0</v>
      </c>
    </row>
    <row r="7" spans="1:8">
      <c r="A7" s="48">
        <v>0</v>
      </c>
      <c r="B7" s="49">
        <v>1</v>
      </c>
      <c r="C7" s="50">
        <f>$H$4*(C6+2*$B$3*B7)</f>
        <v>6.4516129032258063E-2</v>
      </c>
    </row>
    <row r="8" spans="1:8">
      <c r="A8" s="47">
        <v>1</v>
      </c>
      <c r="B8" s="7">
        <v>1</v>
      </c>
      <c r="C8" s="50">
        <f t="shared" ref="C8:C54" si="0">$H$4*(C7+2*$B$3*B8)</f>
        <v>0.1269510926118626</v>
      </c>
    </row>
    <row r="9" spans="1:8">
      <c r="A9" s="47">
        <v>2</v>
      </c>
      <c r="B9" s="7">
        <v>1</v>
      </c>
      <c r="C9" s="50">
        <f t="shared" si="0"/>
        <v>0.1873720251082541</v>
      </c>
    </row>
    <row r="10" spans="1:8">
      <c r="A10" s="47">
        <v>3</v>
      </c>
      <c r="B10" s="7">
        <v>1</v>
      </c>
      <c r="C10" s="50">
        <f t="shared" si="0"/>
        <v>0.24584389526605235</v>
      </c>
    </row>
    <row r="11" spans="1:8">
      <c r="A11" s="47">
        <v>4</v>
      </c>
      <c r="B11" s="7">
        <v>1</v>
      </c>
      <c r="C11" s="50">
        <f t="shared" si="0"/>
        <v>0.30242957606392162</v>
      </c>
    </row>
    <row r="12" spans="1:8">
      <c r="A12" s="47">
        <v>5</v>
      </c>
      <c r="B12" s="7">
        <v>1</v>
      </c>
      <c r="C12" s="50">
        <f t="shared" si="0"/>
        <v>0.35718991231992409</v>
      </c>
    </row>
    <row r="13" spans="1:8">
      <c r="A13" s="47">
        <v>6</v>
      </c>
      <c r="B13" s="7">
        <v>1</v>
      </c>
      <c r="C13" s="50">
        <f t="shared" si="0"/>
        <v>0.41018378611605549</v>
      </c>
    </row>
    <row r="14" spans="1:8">
      <c r="A14" s="47">
        <v>7</v>
      </c>
      <c r="B14" s="7">
        <v>1</v>
      </c>
      <c r="C14" s="50">
        <f t="shared" si="0"/>
        <v>0.46146818011231172</v>
      </c>
    </row>
    <row r="15" spans="1:8">
      <c r="A15" s="47">
        <v>8</v>
      </c>
      <c r="B15" s="7">
        <v>1</v>
      </c>
      <c r="C15" s="50">
        <f t="shared" si="0"/>
        <v>0.51109823881836614</v>
      </c>
    </row>
    <row r="16" spans="1:8">
      <c r="A16" s="47">
        <v>9</v>
      </c>
      <c r="B16" s="7">
        <v>1</v>
      </c>
      <c r="C16" s="50">
        <f t="shared" si="0"/>
        <v>0.55912732788874131</v>
      </c>
    </row>
    <row r="17" spans="1:3">
      <c r="A17" s="47">
        <v>10</v>
      </c>
      <c r="B17" s="7">
        <v>1</v>
      </c>
      <c r="C17" s="50">
        <f t="shared" si="0"/>
        <v>0.60560709150523351</v>
      </c>
    </row>
    <row r="18" spans="1:3">
      <c r="A18" s="47">
        <v>11</v>
      </c>
      <c r="B18" s="7">
        <v>1</v>
      </c>
      <c r="C18" s="50">
        <f t="shared" si="0"/>
        <v>0.65058750790829045</v>
      </c>
    </row>
    <row r="19" spans="1:3">
      <c r="A19" s="47">
        <v>12</v>
      </c>
      <c r="B19" s="7">
        <v>1</v>
      </c>
      <c r="C19" s="50">
        <f t="shared" si="0"/>
        <v>0.69411694313705519</v>
      </c>
    </row>
    <row r="20" spans="1:3">
      <c r="A20" s="47">
        <v>13</v>
      </c>
      <c r="B20" s="7">
        <v>1</v>
      </c>
      <c r="C20" s="50">
        <f t="shared" si="0"/>
        <v>0.73624220303585974</v>
      </c>
    </row>
    <row r="21" spans="1:3">
      <c r="A21" s="47">
        <v>14</v>
      </c>
      <c r="B21" s="7">
        <v>1</v>
      </c>
      <c r="C21" s="50">
        <f t="shared" si="0"/>
        <v>0.77700858358309</v>
      </c>
    </row>
    <row r="22" spans="1:3">
      <c r="A22" s="47">
        <v>15</v>
      </c>
      <c r="B22" s="7">
        <v>1</v>
      </c>
      <c r="C22" s="50">
        <f t="shared" si="0"/>
        <v>0.81645991959653863</v>
      </c>
    </row>
    <row r="23" spans="1:3">
      <c r="A23" s="47">
        <v>16</v>
      </c>
      <c r="B23" s="7">
        <v>1</v>
      </c>
      <c r="C23" s="50">
        <f t="shared" si="0"/>
        <v>0.8546386318676179</v>
      </c>
    </row>
    <row r="24" spans="1:3">
      <c r="A24" s="47">
        <v>17</v>
      </c>
      <c r="B24" s="7">
        <v>1</v>
      </c>
      <c r="C24" s="50">
        <f t="shared" si="0"/>
        <v>0.89158577277511397</v>
      </c>
    </row>
    <row r="25" spans="1:3">
      <c r="A25" s="47">
        <v>18</v>
      </c>
      <c r="B25" s="7">
        <v>1</v>
      </c>
      <c r="C25" s="50">
        <f t="shared" si="0"/>
        <v>0.92734107042752956</v>
      </c>
    </row>
    <row r="26" spans="1:3">
      <c r="A26" s="47">
        <v>19</v>
      </c>
      <c r="B26" s="7">
        <v>1</v>
      </c>
      <c r="C26" s="50">
        <f t="shared" si="0"/>
        <v>0.96194297138148011</v>
      </c>
    </row>
    <row r="27" spans="1:3">
      <c r="A27" s="47">
        <v>20</v>
      </c>
      <c r="B27" s="7">
        <v>1</v>
      </c>
      <c r="C27" s="50">
        <f t="shared" si="0"/>
        <v>0.99542868198207757</v>
      </c>
    </row>
    <row r="28" spans="1:3">
      <c r="A28" s="47">
        <v>21</v>
      </c>
      <c r="B28" s="7">
        <v>1</v>
      </c>
      <c r="C28" s="50">
        <f t="shared" si="0"/>
        <v>1.0278342083697525</v>
      </c>
    </row>
    <row r="29" spans="1:3">
      <c r="A29" s="47">
        <v>22</v>
      </c>
      <c r="B29" s="7">
        <v>1</v>
      </c>
      <c r="C29" s="50">
        <f t="shared" si="0"/>
        <v>1.0591943951965346</v>
      </c>
    </row>
    <row r="30" spans="1:3">
      <c r="A30" s="47">
        <v>23</v>
      </c>
      <c r="B30" s="7">
        <v>1</v>
      </c>
      <c r="C30" s="50">
        <f t="shared" si="0"/>
        <v>1.0895429630934204</v>
      </c>
    </row>
    <row r="31" spans="1:3">
      <c r="A31" s="47">
        <v>24</v>
      </c>
      <c r="B31" s="7">
        <v>1</v>
      </c>
      <c r="C31" s="50">
        <f t="shared" si="0"/>
        <v>1.1189125449291164</v>
      </c>
    </row>
    <row r="32" spans="1:3">
      <c r="A32" s="47">
        <v>25</v>
      </c>
      <c r="B32" s="7">
        <v>1</v>
      </c>
      <c r="C32" s="50">
        <f t="shared" si="0"/>
        <v>1.1473347208991449</v>
      </c>
    </row>
    <row r="33" spans="1:3">
      <c r="A33" s="47">
        <v>26</v>
      </c>
      <c r="B33" s="7">
        <v>1</v>
      </c>
      <c r="C33" s="50">
        <f t="shared" si="0"/>
        <v>1.1748400524830434</v>
      </c>
    </row>
    <row r="34" spans="1:3">
      <c r="A34" s="47">
        <v>27</v>
      </c>
      <c r="B34" s="7">
        <v>1</v>
      </c>
      <c r="C34" s="50">
        <f t="shared" si="0"/>
        <v>1.201458115306171</v>
      </c>
    </row>
    <row r="35" spans="1:3">
      <c r="A35" s="47">
        <v>28</v>
      </c>
      <c r="B35" s="7">
        <v>1</v>
      </c>
      <c r="C35" s="50">
        <f t="shared" si="0"/>
        <v>1.2272175309414557</v>
      </c>
    </row>
    <row r="36" spans="1:3">
      <c r="A36" s="47">
        <v>29</v>
      </c>
      <c r="B36" s="7">
        <v>1</v>
      </c>
      <c r="C36" s="50">
        <f t="shared" si="0"/>
        <v>1.2521459976852796</v>
      </c>
    </row>
    <row r="37" spans="1:3">
      <c r="A37" s="47">
        <v>30</v>
      </c>
      <c r="B37" s="7">
        <v>1</v>
      </c>
      <c r="C37" s="50">
        <f t="shared" si="0"/>
        <v>1.276270320340593</v>
      </c>
    </row>
    <row r="38" spans="1:3">
      <c r="A38" s="47">
        <v>31</v>
      </c>
      <c r="B38" s="7">
        <v>1</v>
      </c>
      <c r="C38" s="50">
        <f t="shared" si="0"/>
        <v>1.2996164390392835</v>
      </c>
    </row>
    <row r="39" spans="1:3">
      <c r="A39" s="47">
        <v>32</v>
      </c>
      <c r="B39" s="7">
        <v>1</v>
      </c>
      <c r="C39" s="50">
        <f t="shared" si="0"/>
        <v>1.3222094571347904</v>
      </c>
    </row>
    <row r="40" spans="1:3">
      <c r="A40" s="47">
        <v>33</v>
      </c>
      <c r="B40" s="7">
        <v>1</v>
      </c>
      <c r="C40" s="50">
        <f t="shared" si="0"/>
        <v>1.3440736681949583</v>
      </c>
    </row>
    <row r="41" spans="1:3">
      <c r="A41" s="47">
        <v>34</v>
      </c>
      <c r="B41" s="7">
        <v>0</v>
      </c>
      <c r="C41" s="50">
        <f t="shared" si="0"/>
        <v>1.3007164530918951</v>
      </c>
    </row>
    <row r="42" spans="1:3">
      <c r="A42" s="47">
        <v>35</v>
      </c>
      <c r="B42" s="7">
        <v>0</v>
      </c>
      <c r="C42" s="50">
        <f t="shared" si="0"/>
        <v>1.258757857830866</v>
      </c>
    </row>
    <row r="43" spans="1:3">
      <c r="A43" s="47">
        <v>36</v>
      </c>
      <c r="B43" s="7">
        <v>0</v>
      </c>
      <c r="C43" s="50">
        <f t="shared" si="0"/>
        <v>1.2181527656427735</v>
      </c>
    </row>
    <row r="44" spans="1:3">
      <c r="A44" s="47">
        <v>37</v>
      </c>
      <c r="B44" s="7">
        <v>0</v>
      </c>
      <c r="C44" s="50">
        <f t="shared" si="0"/>
        <v>1.1788575151381677</v>
      </c>
    </row>
    <row r="45" spans="1:3">
      <c r="A45" s="47">
        <v>38</v>
      </c>
      <c r="B45" s="7">
        <v>0</v>
      </c>
      <c r="C45" s="50">
        <f t="shared" si="0"/>
        <v>1.1408298533595171</v>
      </c>
    </row>
    <row r="46" spans="1:3">
      <c r="A46" s="47">
        <v>39</v>
      </c>
      <c r="B46" s="7">
        <v>0</v>
      </c>
      <c r="C46" s="50">
        <f t="shared" si="0"/>
        <v>1.1040288903479196</v>
      </c>
    </row>
    <row r="47" spans="1:3">
      <c r="A47" s="47">
        <v>40</v>
      </c>
      <c r="B47" s="7">
        <v>0</v>
      </c>
      <c r="C47" s="50">
        <f t="shared" si="0"/>
        <v>1.0684150551754059</v>
      </c>
    </row>
    <row r="48" spans="1:3">
      <c r="A48" s="47">
        <v>41</v>
      </c>
      <c r="B48" s="7">
        <v>0</v>
      </c>
      <c r="C48" s="50">
        <f t="shared" si="0"/>
        <v>1.0339500533955541</v>
      </c>
    </row>
    <row r="49" spans="1:3">
      <c r="A49" s="47">
        <v>42</v>
      </c>
      <c r="B49" s="7">
        <v>0</v>
      </c>
      <c r="C49" s="50">
        <f t="shared" si="0"/>
        <v>1.0005968258666651</v>
      </c>
    </row>
    <row r="50" spans="1:3">
      <c r="A50" s="47">
        <v>43</v>
      </c>
      <c r="B50" s="7">
        <v>0</v>
      </c>
      <c r="C50" s="50">
        <f t="shared" si="0"/>
        <v>0.96831950890322416</v>
      </c>
    </row>
    <row r="51" spans="1:3">
      <c r="A51" s="47">
        <v>44</v>
      </c>
      <c r="B51" s="7">
        <v>0</v>
      </c>
      <c r="C51" s="50">
        <f t="shared" si="0"/>
        <v>0.93708339571279753</v>
      </c>
    </row>
    <row r="52" spans="1:3">
      <c r="A52" s="47">
        <v>45</v>
      </c>
      <c r="B52" s="7">
        <v>0</v>
      </c>
      <c r="C52" s="50">
        <f t="shared" si="0"/>
        <v>0.90685489907690076</v>
      </c>
    </row>
    <row r="53" spans="1:3">
      <c r="A53" s="47">
        <v>46</v>
      </c>
      <c r="B53" s="7">
        <v>0</v>
      </c>
      <c r="C53" s="50">
        <f t="shared" si="0"/>
        <v>0.87760151523571028</v>
      </c>
    </row>
    <row r="54" spans="1:3">
      <c r="A54" s="47">
        <v>47</v>
      </c>
      <c r="B54" s="7">
        <v>0</v>
      </c>
      <c r="C54" s="50">
        <f t="shared" si="0"/>
        <v>0.84929178893778412</v>
      </c>
    </row>
    <row r="55" spans="1:3">
      <c r="A55" s="47">
        <v>48</v>
      </c>
      <c r="B55" s="7">
        <v>0</v>
      </c>
      <c r="C55" s="50">
        <f t="shared" ref="C55:C74" si="1">$H$4*(C54+2*$B$3*B55)</f>
        <v>0.82189527961721032</v>
      </c>
    </row>
    <row r="56" spans="1:3">
      <c r="A56" s="47">
        <v>49</v>
      </c>
      <c r="B56" s="7">
        <v>0</v>
      </c>
      <c r="C56" s="50">
        <f t="shared" si="1"/>
        <v>0.79538252866181636</v>
      </c>
    </row>
    <row r="57" spans="1:3">
      <c r="A57" s="47">
        <v>50</v>
      </c>
      <c r="B57" s="7">
        <v>0</v>
      </c>
      <c r="C57" s="50">
        <f t="shared" si="1"/>
        <v>0.76972502773724161</v>
      </c>
    </row>
    <row r="58" spans="1:3">
      <c r="A58" s="47">
        <v>51</v>
      </c>
      <c r="B58" s="7">
        <v>0</v>
      </c>
      <c r="C58" s="50">
        <f t="shared" si="1"/>
        <v>0.74489518813281441</v>
      </c>
    </row>
    <row r="59" spans="1:3">
      <c r="A59" s="47">
        <v>52</v>
      </c>
      <c r="B59" s="7">
        <v>0</v>
      </c>
      <c r="C59" s="50">
        <f t="shared" si="1"/>
        <v>0.72086631109627197</v>
      </c>
    </row>
    <row r="60" spans="1:3">
      <c r="A60" s="47">
        <v>53</v>
      </c>
      <c r="B60" s="7">
        <v>0</v>
      </c>
      <c r="C60" s="50">
        <f t="shared" si="1"/>
        <v>0.69761255912542441</v>
      </c>
    </row>
    <row r="61" spans="1:3">
      <c r="A61" s="47">
        <v>54</v>
      </c>
      <c r="B61" s="7">
        <v>0</v>
      </c>
      <c r="C61" s="50">
        <f t="shared" si="1"/>
        <v>0.67510892818589452</v>
      </c>
    </row>
    <row r="62" spans="1:3">
      <c r="A62" s="47">
        <v>55</v>
      </c>
      <c r="B62" s="7">
        <v>0</v>
      </c>
      <c r="C62" s="50">
        <f t="shared" si="1"/>
        <v>0.65333122082505912</v>
      </c>
    </row>
    <row r="63" spans="1:3">
      <c r="A63" s="47">
        <v>56</v>
      </c>
      <c r="B63" s="7">
        <v>0</v>
      </c>
      <c r="C63" s="50">
        <f t="shared" si="1"/>
        <v>0.63225602015328297</v>
      </c>
    </row>
    <row r="64" spans="1:3">
      <c r="A64" s="47">
        <v>57</v>
      </c>
      <c r="B64" s="7">
        <v>0</v>
      </c>
      <c r="C64" s="50">
        <f t="shared" si="1"/>
        <v>0.61186066466446731</v>
      </c>
    </row>
    <row r="65" spans="1:3">
      <c r="A65" s="47">
        <v>58</v>
      </c>
      <c r="B65" s="7">
        <v>0</v>
      </c>
      <c r="C65" s="50">
        <f t="shared" si="1"/>
        <v>0.59212322386883931</v>
      </c>
    </row>
    <row r="66" spans="1:3">
      <c r="A66" s="47">
        <v>59</v>
      </c>
      <c r="B66" s="7">
        <v>0</v>
      </c>
      <c r="C66" s="50">
        <f t="shared" si="1"/>
        <v>0.57302247471177992</v>
      </c>
    </row>
    <row r="67" spans="1:3">
      <c r="A67" s="47">
        <v>60</v>
      </c>
      <c r="B67" s="7">
        <v>0</v>
      </c>
      <c r="C67" s="50">
        <f t="shared" si="1"/>
        <v>0.55453787875333538</v>
      </c>
    </row>
    <row r="68" spans="1:3">
      <c r="A68" s="47">
        <v>61</v>
      </c>
      <c r="B68" s="7">
        <v>0</v>
      </c>
      <c r="C68" s="50">
        <f t="shared" si="1"/>
        <v>0.53664956008387288</v>
      </c>
    </row>
    <row r="69" spans="1:3">
      <c r="A69" s="47">
        <v>62</v>
      </c>
      <c r="B69" s="7">
        <v>0</v>
      </c>
      <c r="C69" s="50">
        <f t="shared" si="1"/>
        <v>0.51933828395213499</v>
      </c>
    </row>
    <row r="70" spans="1:3">
      <c r="A70" s="47">
        <v>63</v>
      </c>
      <c r="B70" s="7">
        <v>0</v>
      </c>
      <c r="C70" s="50">
        <f t="shared" si="1"/>
        <v>0.50258543608271122</v>
      </c>
    </row>
    <row r="71" spans="1:3">
      <c r="A71" s="47">
        <v>64</v>
      </c>
      <c r="B71" s="7">
        <v>0</v>
      </c>
      <c r="C71" s="50">
        <f t="shared" si="1"/>
        <v>0.48637300266068823</v>
      </c>
    </row>
    <row r="72" spans="1:3">
      <c r="A72" s="47">
        <v>65</v>
      </c>
      <c r="B72" s="7">
        <v>0</v>
      </c>
      <c r="C72" s="50">
        <f t="shared" si="1"/>
        <v>0.4706835509619563</v>
      </c>
    </row>
    <row r="73" spans="1:3">
      <c r="A73" s="47">
        <v>66</v>
      </c>
      <c r="B73" s="7">
        <v>0</v>
      </c>
      <c r="C73" s="50">
        <f t="shared" si="1"/>
        <v>0.45550021060834478</v>
      </c>
    </row>
    <row r="74" spans="1:3">
      <c r="A74" s="47">
        <v>67</v>
      </c>
      <c r="B74" s="7">
        <v>0</v>
      </c>
      <c r="C74" s="50">
        <f t="shared" si="1"/>
        <v>0.44080665542743042</v>
      </c>
    </row>
    <row r="75" spans="1:3">
      <c r="B75" s="4"/>
      <c r="C75" s="4"/>
    </row>
    <row r="76" spans="1:3">
      <c r="B76" s="4"/>
      <c r="C76" s="4"/>
    </row>
    <row r="77" spans="1:3">
      <c r="B77" s="4"/>
      <c r="C77" s="4"/>
    </row>
    <row r="78" spans="1:3">
      <c r="B78" s="4"/>
      <c r="C78" s="4"/>
    </row>
    <row r="79" spans="1:3">
      <c r="B79" s="4"/>
      <c r="C79" s="4"/>
    </row>
    <row r="80" spans="1:3">
      <c r="B80" s="4"/>
      <c r="C80" s="4"/>
    </row>
    <row r="81" spans="2:3">
      <c r="B81" s="4"/>
      <c r="C81" s="4"/>
    </row>
    <row r="82" spans="2:3">
      <c r="B82" s="4"/>
      <c r="C82" s="4"/>
    </row>
    <row r="83" spans="2:3">
      <c r="B83" s="4"/>
      <c r="C83" s="4"/>
    </row>
    <row r="84" spans="2:3">
      <c r="B84" s="4"/>
      <c r="C84" s="4"/>
    </row>
    <row r="85" spans="2:3">
      <c r="B85" s="4"/>
      <c r="C85" s="4"/>
    </row>
    <row r="86" spans="2:3">
      <c r="B86" s="4"/>
      <c r="C86" s="4"/>
    </row>
    <row r="87" spans="2:3">
      <c r="B87" s="4"/>
      <c r="C87" s="4"/>
    </row>
    <row r="88" spans="2:3">
      <c r="B88" s="4"/>
      <c r="C88" s="4"/>
    </row>
    <row r="89" spans="2:3">
      <c r="B89" s="4"/>
      <c r="C89" s="4"/>
    </row>
    <row r="90" spans="2:3">
      <c r="B90" s="4"/>
      <c r="C90" s="4"/>
    </row>
    <row r="91" spans="2:3">
      <c r="B91" s="4"/>
      <c r="C91" s="4"/>
    </row>
    <row r="92" spans="2:3">
      <c r="B92" s="4"/>
      <c r="C92" s="4"/>
    </row>
    <row r="93" spans="2:3">
      <c r="B93" s="4"/>
      <c r="C93" s="4"/>
    </row>
    <row r="94" spans="2:3">
      <c r="B94" s="4"/>
      <c r="C94" s="4"/>
    </row>
    <row r="95" spans="2:3">
      <c r="B95" s="4"/>
      <c r="C95" s="4"/>
    </row>
    <row r="96" spans="2:3">
      <c r="B96" s="4"/>
      <c r="C96" s="4"/>
    </row>
    <row r="97" spans="2:3">
      <c r="B97" s="4"/>
      <c r="C97" s="4"/>
    </row>
    <row r="98" spans="2:3">
      <c r="B98" s="4"/>
      <c r="C98" s="4"/>
    </row>
    <row r="99" spans="2:3">
      <c r="B99" s="4"/>
      <c r="C99" s="4"/>
    </row>
    <row r="100" spans="2:3">
      <c r="B100" s="4"/>
      <c r="C100" s="4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B11" sqref="B11"/>
    </sheetView>
  </sheetViews>
  <sheetFormatPr baseColWidth="10" defaultRowHeight="15" x14ac:dyDescent="0"/>
  <sheetData>
    <row r="1" spans="1:8">
      <c r="A1" t="s">
        <v>56</v>
      </c>
      <c r="B1" s="45">
        <v>30</v>
      </c>
      <c r="C1" t="s">
        <v>57</v>
      </c>
      <c r="E1" t="s">
        <v>59</v>
      </c>
    </row>
    <row r="2" spans="1:8">
      <c r="A2" t="s">
        <v>2</v>
      </c>
      <c r="B2" s="45">
        <v>1</v>
      </c>
      <c r="C2" t="s">
        <v>58</v>
      </c>
      <c r="E2" t="s">
        <v>60</v>
      </c>
      <c r="F2" t="s">
        <v>61</v>
      </c>
    </row>
    <row r="3" spans="1:8">
      <c r="A3" t="s">
        <v>63</v>
      </c>
      <c r="B3" s="4">
        <f>B2/B1</f>
        <v>3.3333333333333333E-2</v>
      </c>
      <c r="E3" t="s">
        <v>62</v>
      </c>
      <c r="F3" t="s">
        <v>65</v>
      </c>
    </row>
    <row r="4" spans="1:8">
      <c r="A4" t="s">
        <v>66</v>
      </c>
      <c r="B4" s="45">
        <v>0.1</v>
      </c>
      <c r="F4" t="s">
        <v>64</v>
      </c>
      <c r="H4" s="46">
        <f>1/(1+B3)</f>
        <v>0.96774193548387089</v>
      </c>
    </row>
    <row r="5" spans="1:8">
      <c r="A5" t="s">
        <v>67</v>
      </c>
      <c r="B5" s="51">
        <f>1+B4</f>
        <v>1.1000000000000001</v>
      </c>
      <c r="H5" s="46"/>
    </row>
    <row r="6" spans="1:8">
      <c r="A6" t="s">
        <v>68</v>
      </c>
      <c r="B6" s="51">
        <f>1-B4</f>
        <v>0.9</v>
      </c>
      <c r="H6" s="46"/>
    </row>
    <row r="7" spans="1:8">
      <c r="H7" s="46"/>
    </row>
    <row r="8" spans="1:8">
      <c r="A8" t="s">
        <v>6</v>
      </c>
      <c r="B8" t="s">
        <v>37</v>
      </c>
      <c r="C8" t="s">
        <v>55</v>
      </c>
    </row>
    <row r="9" spans="1:8">
      <c r="A9" s="48">
        <v>-1</v>
      </c>
      <c r="B9" s="49">
        <v>0</v>
      </c>
      <c r="C9" s="49">
        <v>0</v>
      </c>
    </row>
    <row r="10" spans="1:8">
      <c r="A10" s="52">
        <v>0</v>
      </c>
      <c r="B10" s="50">
        <f>IF(C9&gt;($B$5),0,IF(C9&lt;($B$6),1,B9))</f>
        <v>1</v>
      </c>
      <c r="C10" s="50">
        <f>$H$4*(C9+2*$B$3*B10)</f>
        <v>6.4516129032258063E-2</v>
      </c>
    </row>
    <row r="11" spans="1:8">
      <c r="A11" s="47">
        <v>1</v>
      </c>
      <c r="B11" s="50">
        <f t="shared" ref="B11:B74" si="0">IF(C10&gt;($B$5),0,IF(C10&lt;($B$6),1,B10))</f>
        <v>1</v>
      </c>
      <c r="C11" s="50">
        <f t="shared" ref="C11:C74" si="1">$H$4*(C10+2*$B$3*B11)</f>
        <v>0.1269510926118626</v>
      </c>
    </row>
    <row r="12" spans="1:8">
      <c r="A12" s="47">
        <v>2</v>
      </c>
      <c r="B12" s="50">
        <f t="shared" si="0"/>
        <v>1</v>
      </c>
      <c r="C12" s="50">
        <f t="shared" si="1"/>
        <v>0.1873720251082541</v>
      </c>
    </row>
    <row r="13" spans="1:8">
      <c r="A13" s="47">
        <v>3</v>
      </c>
      <c r="B13" s="50">
        <f t="shared" si="0"/>
        <v>1</v>
      </c>
      <c r="C13" s="50">
        <f t="shared" si="1"/>
        <v>0.24584389526605235</v>
      </c>
    </row>
    <row r="14" spans="1:8">
      <c r="A14" s="47">
        <v>4</v>
      </c>
      <c r="B14" s="50">
        <f t="shared" si="0"/>
        <v>1</v>
      </c>
      <c r="C14" s="50">
        <f t="shared" si="1"/>
        <v>0.30242957606392162</v>
      </c>
    </row>
    <row r="15" spans="1:8">
      <c r="A15" s="47">
        <v>5</v>
      </c>
      <c r="B15" s="50">
        <f t="shared" si="0"/>
        <v>1</v>
      </c>
      <c r="C15" s="50">
        <f t="shared" si="1"/>
        <v>0.35718991231992409</v>
      </c>
    </row>
    <row r="16" spans="1:8">
      <c r="A16" s="47">
        <v>6</v>
      </c>
      <c r="B16" s="50">
        <f t="shared" si="0"/>
        <v>1</v>
      </c>
      <c r="C16" s="50">
        <f t="shared" si="1"/>
        <v>0.41018378611605549</v>
      </c>
    </row>
    <row r="17" spans="1:3">
      <c r="A17" s="47">
        <v>7</v>
      </c>
      <c r="B17" s="50">
        <f t="shared" si="0"/>
        <v>1</v>
      </c>
      <c r="C17" s="50">
        <f t="shared" si="1"/>
        <v>0.46146818011231172</v>
      </c>
    </row>
    <row r="18" spans="1:3">
      <c r="A18" s="47">
        <v>8</v>
      </c>
      <c r="B18" s="50">
        <f t="shared" si="0"/>
        <v>1</v>
      </c>
      <c r="C18" s="50">
        <f t="shared" si="1"/>
        <v>0.51109823881836614</v>
      </c>
    </row>
    <row r="19" spans="1:3">
      <c r="A19" s="47">
        <v>9</v>
      </c>
      <c r="B19" s="50">
        <f t="shared" si="0"/>
        <v>1</v>
      </c>
      <c r="C19" s="50">
        <f t="shared" si="1"/>
        <v>0.55912732788874131</v>
      </c>
    </row>
    <row r="20" spans="1:3">
      <c r="A20" s="47">
        <v>10</v>
      </c>
      <c r="B20" s="50">
        <f t="shared" si="0"/>
        <v>1</v>
      </c>
      <c r="C20" s="50">
        <f t="shared" si="1"/>
        <v>0.60560709150523351</v>
      </c>
    </row>
    <row r="21" spans="1:3">
      <c r="A21" s="47">
        <v>11</v>
      </c>
      <c r="B21" s="50">
        <f t="shared" si="0"/>
        <v>1</v>
      </c>
      <c r="C21" s="50">
        <f t="shared" si="1"/>
        <v>0.65058750790829045</v>
      </c>
    </row>
    <row r="22" spans="1:3">
      <c r="A22" s="47">
        <v>12</v>
      </c>
      <c r="B22" s="50">
        <f t="shared" si="0"/>
        <v>1</v>
      </c>
      <c r="C22" s="50">
        <f>$H$4*(C21+2*$B$3*B22)</f>
        <v>0.69411694313705519</v>
      </c>
    </row>
    <row r="23" spans="1:3">
      <c r="A23" s="47">
        <v>13</v>
      </c>
      <c r="B23" s="50">
        <f t="shared" si="0"/>
        <v>1</v>
      </c>
      <c r="C23" s="50">
        <f>$H$4*(C22+2*$B$3*B23)</f>
        <v>0.73624220303585974</v>
      </c>
    </row>
    <row r="24" spans="1:3">
      <c r="A24" s="47">
        <v>14</v>
      </c>
      <c r="B24" s="50">
        <f t="shared" si="0"/>
        <v>1</v>
      </c>
      <c r="C24" s="50">
        <f t="shared" si="1"/>
        <v>0.77700858358309</v>
      </c>
    </row>
    <row r="25" spans="1:3">
      <c r="A25" s="47">
        <v>15</v>
      </c>
      <c r="B25" s="50">
        <f t="shared" si="0"/>
        <v>1</v>
      </c>
      <c r="C25" s="50">
        <f t="shared" si="1"/>
        <v>0.81645991959653863</v>
      </c>
    </row>
    <row r="26" spans="1:3">
      <c r="A26" s="47">
        <v>16</v>
      </c>
      <c r="B26" s="50">
        <f t="shared" si="0"/>
        <v>1</v>
      </c>
      <c r="C26" s="50">
        <f t="shared" si="1"/>
        <v>0.8546386318676179</v>
      </c>
    </row>
    <row r="27" spans="1:3">
      <c r="A27" s="47">
        <v>17</v>
      </c>
      <c r="B27" s="50">
        <f t="shared" si="0"/>
        <v>1</v>
      </c>
      <c r="C27" s="50">
        <f t="shared" si="1"/>
        <v>0.89158577277511397</v>
      </c>
    </row>
    <row r="28" spans="1:3">
      <c r="A28" s="47">
        <v>18</v>
      </c>
      <c r="B28" s="50">
        <f t="shared" si="0"/>
        <v>1</v>
      </c>
      <c r="C28" s="50">
        <f t="shared" si="1"/>
        <v>0.92734107042752956</v>
      </c>
    </row>
    <row r="29" spans="1:3">
      <c r="A29" s="47">
        <v>19</v>
      </c>
      <c r="B29" s="50">
        <f t="shared" si="0"/>
        <v>1</v>
      </c>
      <c r="C29" s="50">
        <f t="shared" si="1"/>
        <v>0.96194297138148011</v>
      </c>
    </row>
    <row r="30" spans="1:3">
      <c r="A30" s="47">
        <v>20</v>
      </c>
      <c r="B30" s="50">
        <f t="shared" si="0"/>
        <v>1</v>
      </c>
      <c r="C30" s="50">
        <f t="shared" si="1"/>
        <v>0.99542868198207757</v>
      </c>
    </row>
    <row r="31" spans="1:3">
      <c r="A31" s="47">
        <v>21</v>
      </c>
      <c r="B31" s="50">
        <f t="shared" si="0"/>
        <v>1</v>
      </c>
      <c r="C31" s="50">
        <f t="shared" si="1"/>
        <v>1.0278342083697525</v>
      </c>
    </row>
    <row r="32" spans="1:3">
      <c r="A32" s="47">
        <v>22</v>
      </c>
      <c r="B32" s="50">
        <f t="shared" si="0"/>
        <v>1</v>
      </c>
      <c r="C32" s="50">
        <f t="shared" si="1"/>
        <v>1.0591943951965346</v>
      </c>
    </row>
    <row r="33" spans="1:3">
      <c r="A33" s="47">
        <v>23</v>
      </c>
      <c r="B33" s="50">
        <f t="shared" si="0"/>
        <v>1</v>
      </c>
      <c r="C33" s="50">
        <f t="shared" si="1"/>
        <v>1.0895429630934204</v>
      </c>
    </row>
    <row r="34" spans="1:3">
      <c r="A34" s="47">
        <v>24</v>
      </c>
      <c r="B34" s="50">
        <f t="shared" si="0"/>
        <v>1</v>
      </c>
      <c r="C34" s="50">
        <f t="shared" si="1"/>
        <v>1.1189125449291164</v>
      </c>
    </row>
    <row r="35" spans="1:3">
      <c r="A35" s="47">
        <v>25</v>
      </c>
      <c r="B35" s="50">
        <f t="shared" si="0"/>
        <v>0</v>
      </c>
      <c r="C35" s="50">
        <f t="shared" si="1"/>
        <v>1.0828185918668867</v>
      </c>
    </row>
    <row r="36" spans="1:3">
      <c r="A36" s="47">
        <v>26</v>
      </c>
      <c r="B36" s="50">
        <f t="shared" si="0"/>
        <v>0</v>
      </c>
      <c r="C36" s="50">
        <f t="shared" si="1"/>
        <v>1.0478889598711805</v>
      </c>
    </row>
    <row r="37" spans="1:3">
      <c r="A37" s="47">
        <v>27</v>
      </c>
      <c r="B37" s="50">
        <f t="shared" si="0"/>
        <v>0</v>
      </c>
      <c r="C37" s="50">
        <f t="shared" si="1"/>
        <v>1.0140860901979165</v>
      </c>
    </row>
    <row r="38" spans="1:3">
      <c r="A38" s="47">
        <v>28</v>
      </c>
      <c r="B38" s="50">
        <f t="shared" si="0"/>
        <v>0</v>
      </c>
      <c r="C38" s="50">
        <f t="shared" si="1"/>
        <v>0.98137363567540303</v>
      </c>
    </row>
    <row r="39" spans="1:3">
      <c r="A39" s="47">
        <v>29</v>
      </c>
      <c r="B39" s="50">
        <f t="shared" si="0"/>
        <v>0</v>
      </c>
      <c r="C39" s="50">
        <f t="shared" si="1"/>
        <v>0.94971642162135772</v>
      </c>
    </row>
    <row r="40" spans="1:3">
      <c r="A40" s="47">
        <v>30</v>
      </c>
      <c r="B40" s="50">
        <f t="shared" si="0"/>
        <v>0</v>
      </c>
      <c r="C40" s="50">
        <f t="shared" si="1"/>
        <v>0.9190804080206687</v>
      </c>
    </row>
    <row r="41" spans="1:3">
      <c r="A41" s="47">
        <v>31</v>
      </c>
      <c r="B41" s="50">
        <f t="shared" si="0"/>
        <v>0</v>
      </c>
      <c r="C41" s="50">
        <f t="shared" si="1"/>
        <v>0.88943265292322771</v>
      </c>
    </row>
    <row r="42" spans="1:3">
      <c r="A42" s="47">
        <v>32</v>
      </c>
      <c r="B42" s="50">
        <f t="shared" si="0"/>
        <v>1</v>
      </c>
      <c r="C42" s="50">
        <f t="shared" si="1"/>
        <v>0.92525740605473639</v>
      </c>
    </row>
    <row r="43" spans="1:3">
      <c r="A43" s="47">
        <v>33</v>
      </c>
      <c r="B43" s="50">
        <f t="shared" si="0"/>
        <v>1</v>
      </c>
      <c r="C43" s="50">
        <f t="shared" si="1"/>
        <v>0.95992652198845452</v>
      </c>
    </row>
    <row r="44" spans="1:3">
      <c r="A44" s="47">
        <v>34</v>
      </c>
      <c r="B44" s="50">
        <f t="shared" si="0"/>
        <v>1</v>
      </c>
      <c r="C44" s="50">
        <f t="shared" si="1"/>
        <v>0.99347727934366559</v>
      </c>
    </row>
    <row r="45" spans="1:3">
      <c r="A45" s="47">
        <v>35</v>
      </c>
      <c r="B45" s="50">
        <f t="shared" si="0"/>
        <v>1</v>
      </c>
      <c r="C45" s="50">
        <f t="shared" si="1"/>
        <v>1.0259457542035473</v>
      </c>
    </row>
    <row r="46" spans="1:3">
      <c r="A46" s="47">
        <v>36</v>
      </c>
      <c r="B46" s="50">
        <f t="shared" si="0"/>
        <v>1</v>
      </c>
      <c r="C46" s="50">
        <f t="shared" si="1"/>
        <v>1.0573668589066585</v>
      </c>
    </row>
    <row r="47" spans="1:3">
      <c r="A47" s="47">
        <v>37</v>
      </c>
      <c r="B47" s="50">
        <f t="shared" si="0"/>
        <v>1</v>
      </c>
      <c r="C47" s="50">
        <f t="shared" si="1"/>
        <v>1.0877743795870887</v>
      </c>
    </row>
    <row r="48" spans="1:3">
      <c r="A48" s="47">
        <v>38</v>
      </c>
      <c r="B48" s="50">
        <f t="shared" si="0"/>
        <v>1</v>
      </c>
      <c r="C48" s="50">
        <f t="shared" si="1"/>
        <v>1.117201012503634</v>
      </c>
    </row>
    <row r="49" spans="1:3">
      <c r="A49" s="47">
        <v>39</v>
      </c>
      <c r="B49" s="50">
        <f t="shared" si="0"/>
        <v>0</v>
      </c>
      <c r="C49" s="50">
        <f t="shared" si="1"/>
        <v>1.0811622701648069</v>
      </c>
    </row>
    <row r="50" spans="1:3">
      <c r="A50" s="47">
        <v>40</v>
      </c>
      <c r="B50" s="50">
        <f t="shared" si="0"/>
        <v>0</v>
      </c>
      <c r="C50" s="50">
        <f t="shared" si="1"/>
        <v>1.0462860679014259</v>
      </c>
    </row>
    <row r="51" spans="1:3">
      <c r="A51" s="47">
        <v>41</v>
      </c>
      <c r="B51" s="50">
        <f t="shared" si="0"/>
        <v>0</v>
      </c>
      <c r="C51" s="50">
        <f t="shared" si="1"/>
        <v>1.0125349044207346</v>
      </c>
    </row>
    <row r="52" spans="1:3">
      <c r="A52" s="47">
        <v>42</v>
      </c>
      <c r="B52" s="50">
        <f t="shared" si="0"/>
        <v>0</v>
      </c>
      <c r="C52" s="50">
        <f t="shared" si="1"/>
        <v>0.97987248814909789</v>
      </c>
    </row>
    <row r="53" spans="1:3">
      <c r="A53" s="47">
        <v>43</v>
      </c>
      <c r="B53" s="50">
        <f t="shared" si="0"/>
        <v>0</v>
      </c>
      <c r="C53" s="50">
        <f t="shared" si="1"/>
        <v>0.9482636982088043</v>
      </c>
    </row>
    <row r="54" spans="1:3">
      <c r="A54" s="47">
        <v>44</v>
      </c>
      <c r="B54" s="50">
        <f t="shared" si="0"/>
        <v>0</v>
      </c>
      <c r="C54" s="50">
        <f t="shared" si="1"/>
        <v>0.91767454665368153</v>
      </c>
    </row>
    <row r="55" spans="1:3">
      <c r="A55" s="47">
        <v>45</v>
      </c>
      <c r="B55" s="50">
        <f t="shared" si="0"/>
        <v>0</v>
      </c>
      <c r="C55" s="50">
        <f t="shared" si="1"/>
        <v>0.8880721419229175</v>
      </c>
    </row>
    <row r="56" spans="1:3">
      <c r="A56" s="47">
        <v>46</v>
      </c>
      <c r="B56" s="50">
        <f t="shared" si="0"/>
        <v>1</v>
      </c>
      <c r="C56" s="50">
        <f t="shared" si="1"/>
        <v>0.92394078250604905</v>
      </c>
    </row>
    <row r="57" spans="1:3">
      <c r="A57" s="47">
        <v>47</v>
      </c>
      <c r="B57" s="50">
        <f t="shared" si="0"/>
        <v>1</v>
      </c>
      <c r="C57" s="50">
        <f t="shared" si="1"/>
        <v>0.95865237016714411</v>
      </c>
    </row>
    <row r="58" spans="1:3">
      <c r="A58" s="47">
        <v>48</v>
      </c>
      <c r="B58" s="50">
        <f t="shared" si="0"/>
        <v>1</v>
      </c>
      <c r="C58" s="50">
        <f t="shared" si="1"/>
        <v>0.99224422919401034</v>
      </c>
    </row>
    <row r="59" spans="1:3">
      <c r="A59" s="47">
        <v>49</v>
      </c>
      <c r="B59" s="50">
        <f t="shared" si="0"/>
        <v>1</v>
      </c>
      <c r="C59" s="50">
        <f t="shared" si="1"/>
        <v>1.0247524798651713</v>
      </c>
    </row>
    <row r="60" spans="1:3">
      <c r="A60" s="47">
        <v>50</v>
      </c>
      <c r="B60" s="50">
        <f t="shared" si="0"/>
        <v>1</v>
      </c>
      <c r="C60" s="50">
        <f t="shared" si="1"/>
        <v>1.0562120772888752</v>
      </c>
    </row>
    <row r="61" spans="1:3">
      <c r="A61" s="47">
        <v>51</v>
      </c>
      <c r="B61" s="50">
        <f t="shared" si="0"/>
        <v>1</v>
      </c>
      <c r="C61" s="50">
        <f t="shared" si="1"/>
        <v>1.0866568489892341</v>
      </c>
    </row>
    <row r="62" spans="1:3">
      <c r="A62" s="47">
        <v>52</v>
      </c>
      <c r="B62" s="50">
        <f t="shared" si="0"/>
        <v>1</v>
      </c>
      <c r="C62" s="50">
        <f t="shared" si="1"/>
        <v>1.1161195312799039</v>
      </c>
    </row>
    <row r="63" spans="1:3">
      <c r="A63" s="47">
        <v>53</v>
      </c>
      <c r="B63" s="50">
        <f t="shared" si="0"/>
        <v>0</v>
      </c>
      <c r="C63" s="50">
        <f t="shared" si="1"/>
        <v>1.080115675432165</v>
      </c>
    </row>
    <row r="64" spans="1:3">
      <c r="A64" s="47">
        <v>54</v>
      </c>
      <c r="B64" s="50">
        <f t="shared" si="0"/>
        <v>0</v>
      </c>
      <c r="C64" s="50">
        <f t="shared" si="1"/>
        <v>1.0452732342891919</v>
      </c>
    </row>
    <row r="65" spans="1:3">
      <c r="A65" s="47">
        <v>55</v>
      </c>
      <c r="B65" s="50">
        <f t="shared" si="0"/>
        <v>0</v>
      </c>
      <c r="C65" s="50">
        <f t="shared" si="1"/>
        <v>1.0115547428605083</v>
      </c>
    </row>
    <row r="66" spans="1:3">
      <c r="A66" s="47">
        <v>56</v>
      </c>
      <c r="B66" s="50">
        <f t="shared" si="0"/>
        <v>0</v>
      </c>
      <c r="C66" s="50">
        <f t="shared" si="1"/>
        <v>0.97892394470371757</v>
      </c>
    </row>
    <row r="67" spans="1:3">
      <c r="A67" s="47">
        <v>57</v>
      </c>
      <c r="B67" s="50">
        <f t="shared" si="0"/>
        <v>0</v>
      </c>
      <c r="C67" s="50">
        <f t="shared" si="1"/>
        <v>0.94734575293908141</v>
      </c>
    </row>
    <row r="68" spans="1:3">
      <c r="A68" s="47">
        <v>58</v>
      </c>
      <c r="B68" s="50">
        <f t="shared" si="0"/>
        <v>0</v>
      </c>
      <c r="C68" s="50">
        <f t="shared" si="1"/>
        <v>0.91678621252169157</v>
      </c>
    </row>
    <row r="69" spans="1:3">
      <c r="A69" s="47">
        <v>59</v>
      </c>
      <c r="B69" s="50">
        <f t="shared" si="0"/>
        <v>0</v>
      </c>
      <c r="C69" s="50">
        <f t="shared" si="1"/>
        <v>0.8872124637306692</v>
      </c>
    </row>
    <row r="70" spans="1:3">
      <c r="A70" s="47">
        <v>60</v>
      </c>
      <c r="B70" s="50">
        <f t="shared" si="0"/>
        <v>1</v>
      </c>
      <c r="C70" s="50">
        <f t="shared" si="1"/>
        <v>0.92310883586838943</v>
      </c>
    </row>
    <row r="71" spans="1:3">
      <c r="A71" s="47">
        <v>61</v>
      </c>
      <c r="B71" s="50">
        <f t="shared" si="0"/>
        <v>1</v>
      </c>
      <c r="C71" s="50">
        <f t="shared" si="1"/>
        <v>0.95784726051779612</v>
      </c>
    </row>
    <row r="72" spans="1:3">
      <c r="A72" s="47">
        <v>62</v>
      </c>
      <c r="B72" s="50">
        <f t="shared" si="0"/>
        <v>1</v>
      </c>
      <c r="C72" s="50">
        <f t="shared" si="1"/>
        <v>0.99146509082367351</v>
      </c>
    </row>
    <row r="73" spans="1:3">
      <c r="A73" s="47">
        <v>63</v>
      </c>
      <c r="B73" s="50">
        <f t="shared" si="0"/>
        <v>1</v>
      </c>
      <c r="C73" s="50">
        <f t="shared" si="1"/>
        <v>1.0239984749906517</v>
      </c>
    </row>
    <row r="74" spans="1:3">
      <c r="A74" s="47">
        <v>64</v>
      </c>
      <c r="B74" s="50">
        <f t="shared" si="0"/>
        <v>1</v>
      </c>
      <c r="C74" s="50">
        <f t="shared" si="1"/>
        <v>1.0554823951522434</v>
      </c>
    </row>
    <row r="75" spans="1:3">
      <c r="A75" s="47">
        <v>65</v>
      </c>
      <c r="B75" s="50">
        <f t="shared" ref="B75:B77" si="2">IF(C74&gt;($B$5),0,IF(C74&lt;($B$6),1,B74))</f>
        <v>1</v>
      </c>
      <c r="C75" s="50">
        <f t="shared" ref="C75:C77" si="3">$H$4*(C74+2*$B$3*B75)</f>
        <v>1.085950704986042</v>
      </c>
    </row>
    <row r="76" spans="1:3">
      <c r="A76" s="47">
        <v>66</v>
      </c>
      <c r="B76" s="50">
        <f t="shared" si="2"/>
        <v>1</v>
      </c>
      <c r="C76" s="50">
        <f t="shared" si="3"/>
        <v>1.1154361661155243</v>
      </c>
    </row>
    <row r="77" spans="1:3">
      <c r="A77" s="47">
        <v>67</v>
      </c>
      <c r="B77" s="50">
        <f t="shared" si="2"/>
        <v>0</v>
      </c>
      <c r="C77" s="50">
        <f t="shared" si="3"/>
        <v>1.0794543543053461</v>
      </c>
    </row>
    <row r="78" spans="1:3">
      <c r="B78" s="4"/>
      <c r="C78" s="4"/>
    </row>
    <row r="79" spans="1:3">
      <c r="B79" s="4"/>
      <c r="C79" s="4"/>
    </row>
    <row r="80" spans="1:3">
      <c r="B80" s="4"/>
      <c r="C80" s="4"/>
    </row>
    <row r="81" spans="2:3">
      <c r="B81" s="4"/>
      <c r="C81" s="4"/>
    </row>
    <row r="82" spans="2:3">
      <c r="B82" s="4"/>
      <c r="C82" s="4"/>
    </row>
    <row r="83" spans="2:3">
      <c r="B83" s="4"/>
      <c r="C83" s="4"/>
    </row>
    <row r="84" spans="2:3">
      <c r="B84" s="4"/>
      <c r="C84" s="4"/>
    </row>
    <row r="85" spans="2:3">
      <c r="B85" s="4"/>
      <c r="C85" s="4"/>
    </row>
    <row r="86" spans="2:3">
      <c r="B86" s="4"/>
      <c r="C86" s="4"/>
    </row>
    <row r="87" spans="2:3">
      <c r="B87" s="4"/>
      <c r="C87" s="4"/>
    </row>
    <row r="88" spans="2:3">
      <c r="B88" s="4"/>
      <c r="C88" s="4"/>
    </row>
    <row r="89" spans="2:3">
      <c r="B89" s="4"/>
      <c r="C89" s="4"/>
    </row>
    <row r="90" spans="2:3">
      <c r="B90" s="4"/>
      <c r="C90" s="4"/>
    </row>
    <row r="91" spans="2:3">
      <c r="B91" s="4"/>
      <c r="C91" s="4"/>
    </row>
    <row r="92" spans="2:3">
      <c r="B92" s="4"/>
      <c r="C92" s="4"/>
    </row>
    <row r="93" spans="2:3">
      <c r="B93" s="4"/>
      <c r="C93" s="4"/>
    </row>
    <row r="94" spans="2:3">
      <c r="B94" s="4"/>
      <c r="C94" s="4"/>
    </row>
    <row r="95" spans="2:3">
      <c r="B95" s="4"/>
      <c r="C95" s="4"/>
    </row>
    <row r="96" spans="2:3">
      <c r="B96" s="4"/>
      <c r="C96" s="4"/>
    </row>
    <row r="97" spans="2:3">
      <c r="B97" s="4"/>
      <c r="C97" s="4"/>
    </row>
    <row r="98" spans="2:3">
      <c r="B98" s="4"/>
      <c r="C98" s="4"/>
    </row>
    <row r="99" spans="2:3">
      <c r="B99" s="4"/>
      <c r="C99" s="4"/>
    </row>
    <row r="100" spans="2:3">
      <c r="B100" s="4"/>
      <c r="C100" s="4"/>
    </row>
    <row r="101" spans="2:3">
      <c r="B101" s="4"/>
      <c r="C101" s="4"/>
    </row>
    <row r="102" spans="2:3">
      <c r="B102" s="4"/>
      <c r="C102" s="4"/>
    </row>
    <row r="103" spans="2:3">
      <c r="B103" s="4"/>
      <c r="C103" s="4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workbookViewId="0">
      <selection sqref="A1:G9"/>
    </sheetView>
  </sheetViews>
  <sheetFormatPr baseColWidth="10" defaultRowHeight="15" x14ac:dyDescent="0"/>
  <cols>
    <col min="2" max="2" width="13.83203125" customWidth="1"/>
    <col min="5" max="5" width="12.33203125" customWidth="1"/>
    <col min="6" max="6" width="12.1640625" bestFit="1" customWidth="1"/>
  </cols>
  <sheetData>
    <row r="1" spans="1:14">
      <c r="A1" t="s">
        <v>69</v>
      </c>
      <c r="B1" s="45">
        <v>1</v>
      </c>
      <c r="C1" t="s">
        <v>74</v>
      </c>
      <c r="D1" t="s">
        <v>77</v>
      </c>
      <c r="E1" t="s">
        <v>78</v>
      </c>
      <c r="I1" s="59" t="s">
        <v>91</v>
      </c>
      <c r="J1" s="60"/>
      <c r="K1" s="60"/>
      <c r="L1" s="60"/>
      <c r="M1" s="60"/>
      <c r="N1" s="61"/>
    </row>
    <row r="2" spans="1:14">
      <c r="A2" t="s">
        <v>26</v>
      </c>
      <c r="B2" s="45">
        <v>5</v>
      </c>
      <c r="C2" t="s">
        <v>75</v>
      </c>
      <c r="I2" s="56" t="s">
        <v>92</v>
      </c>
      <c r="J2" s="32"/>
      <c r="K2" s="32" t="s">
        <v>66</v>
      </c>
      <c r="L2" s="32">
        <v>0.05</v>
      </c>
      <c r="M2" s="32" t="s">
        <v>93</v>
      </c>
      <c r="N2" s="18"/>
    </row>
    <row r="3" spans="1:14">
      <c r="A3" t="s">
        <v>76</v>
      </c>
      <c r="B3" s="45">
        <v>0.01</v>
      </c>
      <c r="C3" t="s">
        <v>75</v>
      </c>
      <c r="D3" t="s">
        <v>62</v>
      </c>
      <c r="E3" t="s">
        <v>79</v>
      </c>
      <c r="I3" s="56" t="s">
        <v>94</v>
      </c>
      <c r="J3" s="32"/>
      <c r="K3" s="32" t="s">
        <v>95</v>
      </c>
      <c r="L3" s="32">
        <v>2</v>
      </c>
      <c r="M3" s="32"/>
      <c r="N3" s="18"/>
    </row>
    <row r="4" spans="1:14">
      <c r="A4" t="s">
        <v>82</v>
      </c>
      <c r="B4" s="54">
        <v>10</v>
      </c>
      <c r="C4" t="s">
        <v>85</v>
      </c>
      <c r="I4" s="56" t="s">
        <v>96</v>
      </c>
      <c r="J4" s="32"/>
      <c r="K4" s="32" t="s">
        <v>97</v>
      </c>
      <c r="L4" s="32">
        <v>2</v>
      </c>
      <c r="M4" s="32"/>
      <c r="N4" s="18"/>
    </row>
    <row r="5" spans="1:14">
      <c r="A5" t="s">
        <v>71</v>
      </c>
      <c r="B5" s="54">
        <v>1000</v>
      </c>
      <c r="C5" t="s">
        <v>72</v>
      </c>
      <c r="E5" t="s">
        <v>80</v>
      </c>
      <c r="G5" s="11">
        <f>1/(1+B8*B5*B4/(B1*B7))</f>
        <v>0.98074315321745953</v>
      </c>
      <c r="I5" s="56"/>
      <c r="J5" s="32"/>
      <c r="K5" s="32" t="s">
        <v>98</v>
      </c>
      <c r="L5" s="40">
        <v>6</v>
      </c>
      <c r="M5" s="32"/>
      <c r="N5" s="18"/>
    </row>
    <row r="6" spans="1:14" ht="16" thickBot="1">
      <c r="A6" t="s">
        <v>70</v>
      </c>
      <c r="B6" s="53">
        <v>1E-3</v>
      </c>
      <c r="C6" t="s">
        <v>73</v>
      </c>
      <c r="E6" s="54" t="s">
        <v>83</v>
      </c>
      <c r="F6" s="75">
        <f>B1*B7/(B5*B4)</f>
        <v>2.0371832715762599</v>
      </c>
      <c r="G6" s="54" t="s">
        <v>5</v>
      </c>
      <c r="I6" s="57"/>
      <c r="J6" s="58"/>
      <c r="K6" s="58"/>
      <c r="L6" s="58"/>
      <c r="M6" s="58"/>
      <c r="N6" s="21"/>
    </row>
    <row r="7" spans="1:14">
      <c r="A7" t="s">
        <v>8</v>
      </c>
      <c r="B7" s="4">
        <f>128 * B6*B2/(PI()*B5*B3*B3*B3*B3)</f>
        <v>20371.832715762601</v>
      </c>
      <c r="C7" t="s">
        <v>84</v>
      </c>
    </row>
    <row r="8" spans="1:14">
      <c r="A8" t="s">
        <v>81</v>
      </c>
      <c r="B8" s="45">
        <v>0.04</v>
      </c>
      <c r="C8" t="s">
        <v>5</v>
      </c>
    </row>
    <row r="9" spans="1:14">
      <c r="A9" t="s">
        <v>90</v>
      </c>
      <c r="B9" s="45">
        <v>0.8</v>
      </c>
      <c r="C9" t="s">
        <v>75</v>
      </c>
      <c r="D9" t="s">
        <v>88</v>
      </c>
    </row>
    <row r="10" spans="1:14" ht="16" thickBot="1">
      <c r="B10" s="45"/>
    </row>
    <row r="11" spans="1:14" ht="16" thickBot="1">
      <c r="E11" s="59" t="s">
        <v>100</v>
      </c>
      <c r="F11" s="60"/>
      <c r="G11" s="61"/>
      <c r="H11" s="59" t="s">
        <v>102</v>
      </c>
      <c r="I11" s="60"/>
      <c r="J11" s="60"/>
      <c r="K11" s="59" t="s">
        <v>102</v>
      </c>
      <c r="L11" s="60"/>
      <c r="M11" s="60"/>
      <c r="N11" s="61"/>
    </row>
    <row r="12" spans="1:14" ht="16" thickBot="1">
      <c r="A12" s="69" t="s">
        <v>6</v>
      </c>
      <c r="B12" s="70" t="s">
        <v>87</v>
      </c>
      <c r="C12" s="70" t="s">
        <v>89</v>
      </c>
      <c r="D12" s="70" t="s">
        <v>99</v>
      </c>
      <c r="E12" s="63" t="s">
        <v>101</v>
      </c>
      <c r="F12" s="71" t="s">
        <v>86</v>
      </c>
      <c r="G12" s="72" t="s">
        <v>103</v>
      </c>
      <c r="H12" s="63" t="s">
        <v>101</v>
      </c>
      <c r="I12" s="71" t="s">
        <v>86</v>
      </c>
      <c r="J12" s="71" t="s">
        <v>103</v>
      </c>
      <c r="K12" s="77" t="s">
        <v>101</v>
      </c>
      <c r="L12" s="78" t="s">
        <v>86</v>
      </c>
      <c r="M12" s="78" t="s">
        <v>103</v>
      </c>
      <c r="N12" s="79" t="s">
        <v>104</v>
      </c>
    </row>
    <row r="13" spans="1:14">
      <c r="A13" s="56">
        <v>-1</v>
      </c>
      <c r="B13" s="62">
        <v>0</v>
      </c>
      <c r="C13" s="62">
        <v>0</v>
      </c>
      <c r="D13" s="62"/>
      <c r="E13" s="73">
        <v>0</v>
      </c>
      <c r="F13" s="42">
        <v>0.25</v>
      </c>
      <c r="G13" s="18"/>
      <c r="H13" s="74">
        <v>0</v>
      </c>
      <c r="I13" s="64">
        <v>0.25</v>
      </c>
      <c r="J13" s="65"/>
      <c r="K13" s="55">
        <v>0</v>
      </c>
      <c r="L13" s="55">
        <v>0.25</v>
      </c>
      <c r="M13" s="55"/>
      <c r="N13" s="55">
        <v>0</v>
      </c>
    </row>
    <row r="14" spans="1:14">
      <c r="A14" s="63">
        <v>0</v>
      </c>
      <c r="B14" s="62">
        <v>0.25</v>
      </c>
      <c r="C14" s="64">
        <f>$G$5*(C13+($B$8/$B$1)*B14)</f>
        <v>9.8074315321745962E-3</v>
      </c>
      <c r="D14" s="64">
        <f>$B$5*$B$4*C14/$B$7</f>
        <v>4.8142116956350943E-3</v>
      </c>
      <c r="E14" s="74">
        <f>IF(F13&gt;($B$9*(1+$L$2)),0,IF(F13&lt;($B$9*(1-$L$2)),0.5,E13))</f>
        <v>0.5</v>
      </c>
      <c r="F14" s="64">
        <f>$G$5*(F13+($B$8/$B$1)*E14)</f>
        <v>0.26480065136871411</v>
      </c>
      <c r="G14" s="65">
        <f>$B$5*$B$4*F14/$B$7</f>
        <v>0.12998371578214757</v>
      </c>
      <c r="H14" s="76">
        <f>($B$9-I13)*$L$3</f>
        <v>1.1000000000000001</v>
      </c>
      <c r="I14" s="64">
        <f>$G$5*(I13+($B$8/$B$1)*H14)</f>
        <v>0.28833848704593307</v>
      </c>
      <c r="J14" s="65">
        <f>$B$5*$B$4*I14/$B$7</f>
        <v>0.14153782385167174</v>
      </c>
      <c r="K14" s="55">
        <f>($B$9-L13)*$L$4+N13*$B$8*$L$5</f>
        <v>1.1000000000000001</v>
      </c>
      <c r="L14" s="55">
        <f>$G$5*(L13+($B$8/$B$1)*K14)</f>
        <v>0.28833848704593307</v>
      </c>
      <c r="M14" s="55">
        <f>$B$5*$B$4*L14/$B$7</f>
        <v>0.14153782385167174</v>
      </c>
      <c r="N14" s="55">
        <f>N13+($B$9-L14)</f>
        <v>0.51166151295406692</v>
      </c>
    </row>
    <row r="15" spans="1:14">
      <c r="A15" s="56">
        <v>1</v>
      </c>
      <c r="B15" s="62">
        <v>0.25</v>
      </c>
      <c r="C15" s="64">
        <f t="shared" ref="C15:C78" si="0">$G$5*(C14+($B$8/$B$1)*B15)</f>
        <v>1.942600285800385E-2</v>
      </c>
      <c r="D15" s="64">
        <f t="shared" ref="D15:D78" si="1">$B$5*$B$4*C15/$B$7</f>
        <v>9.5357168542686294E-3</v>
      </c>
      <c r="E15" s="74">
        <f t="shared" ref="E15:E78" si="2">IF(F14&gt;($B$9*(1+$L$2)),0,IF(F14&lt;($B$9*(1-$L$2)),0.5,E14))</f>
        <v>0.5</v>
      </c>
      <c r="F15" s="64">
        <f t="shared" ref="F15:F78" si="3">$G$5*(F14+($B$8/$B$1)*E15)</f>
        <v>0.27931628886173909</v>
      </c>
      <c r="G15" s="65">
        <f t="shared" ref="G15:G78" si="4">$B$5*$B$4*F15/$B$7</f>
        <v>0.13710906267437564</v>
      </c>
      <c r="H15" s="76">
        <f t="shared" ref="H15:H78" si="5">($B$9-I14)*$L$3</f>
        <v>1.0233230259081338</v>
      </c>
      <c r="I15" s="64">
        <f t="shared" ref="I15:I78" si="6">$G$5*(I14+($B$8/$B$1)*H15)</f>
        <v>0.322930679026947</v>
      </c>
      <c r="J15" s="65">
        <f t="shared" ref="J15:J78" si="7">$B$5*$B$4*I15/$B$7</f>
        <v>0.15851822638278443</v>
      </c>
      <c r="K15" s="55">
        <f t="shared" ref="K15:K78" si="8">($B$9-L14)*$L$4+N14*$B$8*$L$5</f>
        <v>1.1461217890171098</v>
      </c>
      <c r="L15" s="55">
        <f t="shared" ref="L15:L78" si="9">$G$5*(L14+($B$8/$B$1)*K15)</f>
        <v>0.32774804087265508</v>
      </c>
      <c r="M15" s="55">
        <f t="shared" ref="M15:M78" si="10">$B$5*$B$4*L15/$B$7</f>
        <v>0.16088294334905945</v>
      </c>
      <c r="N15" s="55">
        <f>N14+($B$9-L15)</f>
        <v>0.98391347208141189</v>
      </c>
    </row>
    <row r="16" spans="1:14">
      <c r="A16" s="56">
        <v>2</v>
      </c>
      <c r="B16" s="62">
        <v>0.25</v>
      </c>
      <c r="C16" s="64">
        <f t="shared" si="0"/>
        <v>2.8859350829544671E-2</v>
      </c>
      <c r="D16" s="64">
        <f t="shared" si="1"/>
        <v>1.4166300711479384E-2</v>
      </c>
      <c r="E16" s="74">
        <f t="shared" si="2"/>
        <v>0.5</v>
      </c>
      <c r="F16" s="64">
        <f t="shared" si="3"/>
        <v>0.29355240094760998</v>
      </c>
      <c r="G16" s="65">
        <f t="shared" si="4"/>
        <v>0.14409719785322767</v>
      </c>
      <c r="H16" s="76">
        <f t="shared" si="5"/>
        <v>0.95413864194610609</v>
      </c>
      <c r="I16" s="64">
        <f t="shared" si="6"/>
        <v>0.35414265003189727</v>
      </c>
      <c r="J16" s="65">
        <f t="shared" si="7"/>
        <v>0.17383936682234838</v>
      </c>
      <c r="K16" s="55">
        <f t="shared" si="8"/>
        <v>1.1806431515542288</v>
      </c>
      <c r="L16" s="55">
        <f t="shared" si="9"/>
        <v>0.36775295455748824</v>
      </c>
      <c r="M16" s="55">
        <f t="shared" si="10"/>
        <v>0.18052030943339786</v>
      </c>
      <c r="N16" s="55">
        <f t="shared" ref="N16:N78" si="11">N15+($B$9-L16)</f>
        <v>1.4161605175239238</v>
      </c>
    </row>
    <row r="17" spans="1:14">
      <c r="A17" s="56">
        <v>3</v>
      </c>
      <c r="B17" s="62">
        <v>0.25</v>
      </c>
      <c r="C17" s="64">
        <f t="shared" si="0"/>
        <v>3.8111042264551143E-2</v>
      </c>
      <c r="D17" s="64">
        <f t="shared" si="1"/>
        <v>1.8707714124838126E-2</v>
      </c>
      <c r="E17" s="74">
        <f t="shared" si="2"/>
        <v>0.5</v>
      </c>
      <c r="F17" s="64">
        <f t="shared" si="3"/>
        <v>0.30751437040426416</v>
      </c>
      <c r="G17" s="65">
        <f t="shared" si="4"/>
        <v>0.15095076358364484</v>
      </c>
      <c r="H17" s="76">
        <f t="shared" si="5"/>
        <v>0.89171469993620556</v>
      </c>
      <c r="I17" s="64">
        <f t="shared" si="6"/>
        <v>0.38230470274450196</v>
      </c>
      <c r="J17" s="65">
        <f t="shared" si="7"/>
        <v>0.18766338212108705</v>
      </c>
      <c r="K17" s="55">
        <f t="shared" si="8"/>
        <v>1.2043726150907652</v>
      </c>
      <c r="L17" s="55">
        <f t="shared" si="9"/>
        <v>0.40791840010466313</v>
      </c>
      <c r="M17" s="55">
        <f t="shared" si="10"/>
        <v>0.20023647641139247</v>
      </c>
      <c r="N17" s="55">
        <f t="shared" si="11"/>
        <v>1.8082421174192607</v>
      </c>
    </row>
    <row r="18" spans="1:14">
      <c r="A18" s="56">
        <v>4</v>
      </c>
      <c r="B18" s="62">
        <v>0.25</v>
      </c>
      <c r="C18" s="64">
        <f t="shared" si="0"/>
        <v>4.7184575295114356E-2</v>
      </c>
      <c r="D18" s="64">
        <f t="shared" si="1"/>
        <v>2.3161674235919645E-2</v>
      </c>
      <c r="E18" s="74">
        <f t="shared" si="2"/>
        <v>0.5</v>
      </c>
      <c r="F18" s="64">
        <f t="shared" si="3"/>
        <v>0.32120747635430907</v>
      </c>
      <c r="G18" s="65">
        <f t="shared" si="4"/>
        <v>0.1576723512488773</v>
      </c>
      <c r="H18" s="76">
        <f t="shared" si="5"/>
        <v>0.83539059451099618</v>
      </c>
      <c r="I18" s="64">
        <f t="shared" si="6"/>
        <v>0.40771486389266326</v>
      </c>
      <c r="J18" s="65">
        <f t="shared" si="7"/>
        <v>0.20013656580696149</v>
      </c>
      <c r="K18" s="55">
        <f t="shared" si="8"/>
        <v>1.2181413079712964</v>
      </c>
      <c r="L18" s="55">
        <f t="shared" si="9"/>
        <v>0.44785052787183693</v>
      </c>
      <c r="M18" s="55">
        <f t="shared" si="10"/>
        <v>0.21983811379194906</v>
      </c>
      <c r="N18" s="55">
        <f t="shared" si="11"/>
        <v>2.1603915895474239</v>
      </c>
    </row>
    <row r="19" spans="1:14">
      <c r="A19" s="56">
        <v>5</v>
      </c>
      <c r="B19" s="62">
        <v>0.25</v>
      </c>
      <c r="C19" s="64">
        <f t="shared" si="0"/>
        <v>5.608338069033169E-2</v>
      </c>
      <c r="D19" s="64">
        <f t="shared" si="1"/>
        <v>2.752986511956652E-2</v>
      </c>
      <c r="E19" s="74">
        <f t="shared" si="2"/>
        <v>0.5</v>
      </c>
      <c r="F19" s="64">
        <f t="shared" si="3"/>
        <v>0.33463689626109688</v>
      </c>
      <c r="G19" s="65">
        <f t="shared" si="4"/>
        <v>0.16426450233030498</v>
      </c>
      <c r="H19" s="76">
        <f t="shared" si="5"/>
        <v>0.78457027221467357</v>
      </c>
      <c r="I19" s="64">
        <f t="shared" si="6"/>
        <v>0.4306420381354179</v>
      </c>
      <c r="J19" s="65">
        <f t="shared" si="7"/>
        <v>0.21139091614580696</v>
      </c>
      <c r="K19" s="55">
        <f t="shared" si="8"/>
        <v>1.2227929257477079</v>
      </c>
      <c r="L19" s="55">
        <f t="shared" si="9"/>
        <v>0.48719617046432151</v>
      </c>
      <c r="M19" s="55">
        <f t="shared" si="10"/>
        <v>0.23915186093559268</v>
      </c>
      <c r="N19" s="55">
        <f t="shared" si="11"/>
        <v>2.4731954190831025</v>
      </c>
    </row>
    <row r="20" spans="1:14">
      <c r="A20" s="56">
        <v>6</v>
      </c>
      <c r="B20" s="62">
        <v>0.25</v>
      </c>
      <c r="C20" s="64">
        <f t="shared" si="0"/>
        <v>6.4810823153505684E-2</v>
      </c>
      <c r="D20" s="64">
        <f t="shared" si="1"/>
        <v>3.1813938420650119E-2</v>
      </c>
      <c r="E20" s="74">
        <f t="shared" si="2"/>
        <v>0.5</v>
      </c>
      <c r="F20" s="64">
        <f t="shared" si="3"/>
        <v>0.34780770788636128</v>
      </c>
      <c r="G20" s="65">
        <f t="shared" si="4"/>
        <v>0.17072970936839024</v>
      </c>
      <c r="H20" s="76">
        <f t="shared" si="5"/>
        <v>0.73871592372916428</v>
      </c>
      <c r="I20" s="64">
        <f t="shared" si="6"/>
        <v>0.45132885376372678</v>
      </c>
      <c r="J20" s="65">
        <f t="shared" si="7"/>
        <v>0.22154553302144162</v>
      </c>
      <c r="K20" s="55">
        <f t="shared" si="8"/>
        <v>1.2191745596513017</v>
      </c>
      <c r="L20" s="55">
        <f t="shared" si="9"/>
        <v>0.52564219253484656</v>
      </c>
      <c r="M20" s="55">
        <f t="shared" si="10"/>
        <v>0.25802400788817276</v>
      </c>
      <c r="N20" s="55">
        <f t="shared" si="11"/>
        <v>2.7475532265482561</v>
      </c>
    </row>
    <row r="21" spans="1:14">
      <c r="A21" s="56">
        <v>7</v>
      </c>
      <c r="B21" s="62">
        <v>0.25</v>
      </c>
      <c r="C21" s="64">
        <f t="shared" si="0"/>
        <v>7.3370202594362888E-2</v>
      </c>
      <c r="D21" s="64">
        <f t="shared" si="1"/>
        <v>3.6015513978569572E-2</v>
      </c>
      <c r="E21" s="74">
        <f t="shared" si="2"/>
        <v>0.5</v>
      </c>
      <c r="F21" s="64">
        <f t="shared" si="3"/>
        <v>0.36072489121015622</v>
      </c>
      <c r="G21" s="65">
        <f t="shared" si="4"/>
        <v>0.17707041690512568</v>
      </c>
      <c r="H21" s="76">
        <f t="shared" si="5"/>
        <v>0.69734229247254653</v>
      </c>
      <c r="I21" s="64">
        <f t="shared" si="6"/>
        <v>0.46999423032991577</v>
      </c>
      <c r="J21" s="65">
        <f t="shared" si="7"/>
        <v>0.23070787831782075</v>
      </c>
      <c r="K21" s="55">
        <f t="shared" si="8"/>
        <v>1.2081283893018884</v>
      </c>
      <c r="L21" s="55">
        <f t="shared" si="9"/>
        <v>0.56291452721138291</v>
      </c>
      <c r="M21" s="55">
        <f t="shared" si="10"/>
        <v>0.27632002238847697</v>
      </c>
      <c r="N21" s="55">
        <f t="shared" si="11"/>
        <v>2.9846386993368732</v>
      </c>
    </row>
    <row r="22" spans="1:14">
      <c r="A22" s="56">
        <v>8</v>
      </c>
      <c r="B22" s="62">
        <v>0.25</v>
      </c>
      <c r="C22" s="64">
        <f t="shared" si="0"/>
        <v>8.1764755376773884E-2</v>
      </c>
      <c r="D22" s="64">
        <f t="shared" si="1"/>
        <v>4.013618043972491E-2</v>
      </c>
      <c r="E22" s="74">
        <f t="shared" si="2"/>
        <v>0.5</v>
      </c>
      <c r="F22" s="64">
        <f t="shared" si="3"/>
        <v>0.37339333031382288</v>
      </c>
      <c r="G22" s="65">
        <f t="shared" si="4"/>
        <v>0.18328902240833331</v>
      </c>
      <c r="H22" s="76">
        <f t="shared" si="5"/>
        <v>0.66001153934016854</v>
      </c>
      <c r="I22" s="64">
        <f t="shared" si="6"/>
        <v>0.48683569537787003</v>
      </c>
      <c r="J22" s="65">
        <f t="shared" si="7"/>
        <v>0.23897491314131175</v>
      </c>
      <c r="K22" s="55">
        <f t="shared" si="8"/>
        <v>1.1904842334180838</v>
      </c>
      <c r="L22" s="55">
        <f t="shared" si="9"/>
        <v>0.598776938846732</v>
      </c>
      <c r="M22" s="55">
        <f t="shared" si="10"/>
        <v>0.293923942534356</v>
      </c>
      <c r="N22" s="55">
        <f t="shared" si="11"/>
        <v>3.1858617604901411</v>
      </c>
    </row>
    <row r="23" spans="1:14">
      <c r="A23" s="56">
        <v>9</v>
      </c>
      <c r="B23" s="62">
        <v>0.25</v>
      </c>
      <c r="C23" s="64">
        <f t="shared" si="0"/>
        <v>8.9997655542446042E-2</v>
      </c>
      <c r="D23" s="64">
        <f t="shared" si="1"/>
        <v>4.4177495858195824E-2</v>
      </c>
      <c r="E23" s="74">
        <f t="shared" si="2"/>
        <v>0.5</v>
      </c>
      <c r="F23" s="64">
        <f t="shared" si="3"/>
        <v>0.38581781522669628</v>
      </c>
      <c r="G23" s="65">
        <f t="shared" si="4"/>
        <v>0.1893878771781646</v>
      </c>
      <c r="H23" s="76">
        <f t="shared" si="5"/>
        <v>0.62632860924426004</v>
      </c>
      <c r="I23" s="64">
        <f t="shared" si="6"/>
        <v>0.50203147479092769</v>
      </c>
      <c r="J23" s="65">
        <f t="shared" si="7"/>
        <v>0.24643412391781688</v>
      </c>
      <c r="K23" s="55">
        <f t="shared" si="8"/>
        <v>1.16705294482417</v>
      </c>
      <c r="L23" s="55">
        <f t="shared" si="9"/>
        <v>0.63302955048158505</v>
      </c>
      <c r="M23" s="55">
        <f t="shared" si="10"/>
        <v>0.31073765395284325</v>
      </c>
      <c r="N23" s="55">
        <f t="shared" si="11"/>
        <v>3.3528322100085561</v>
      </c>
    </row>
    <row r="24" spans="1:14">
      <c r="A24" s="56">
        <v>10</v>
      </c>
      <c r="B24" s="62">
        <v>0.25</v>
      </c>
      <c r="C24" s="64">
        <f t="shared" si="0"/>
        <v>9.8072016011051893E-2</v>
      </c>
      <c r="D24" s="64">
        <f t="shared" si="1"/>
        <v>4.8140988284853317E-2</v>
      </c>
      <c r="E24" s="74">
        <f t="shared" si="2"/>
        <v>0.5</v>
      </c>
      <c r="F24" s="64">
        <f t="shared" si="3"/>
        <v>0.39800304373725048</v>
      </c>
      <c r="G24" s="65">
        <f t="shared" si="4"/>
        <v>0.19536928723614427</v>
      </c>
      <c r="H24" s="76">
        <f t="shared" si="5"/>
        <v>0.59593705041814471</v>
      </c>
      <c r="I24" s="64">
        <f t="shared" si="6"/>
        <v>0.5157423788787141</v>
      </c>
      <c r="J24" s="65">
        <f t="shared" si="7"/>
        <v>0.25316444822348316</v>
      </c>
      <c r="K24" s="55">
        <f t="shared" si="8"/>
        <v>1.1386206294388836</v>
      </c>
      <c r="L24" s="55">
        <f t="shared" si="9"/>
        <v>0.66550717287651429</v>
      </c>
      <c r="M24" s="55">
        <f t="shared" si="10"/>
        <v>0.3266800695656516</v>
      </c>
      <c r="N24" s="55">
        <f t="shared" si="11"/>
        <v>3.4873250371320417</v>
      </c>
    </row>
    <row r="25" spans="1:14">
      <c r="A25" s="56">
        <v>11</v>
      </c>
      <c r="B25" s="62">
        <v>0.25</v>
      </c>
      <c r="C25" s="64">
        <f t="shared" si="0"/>
        <v>0.1059908897572468</v>
      </c>
      <c r="D25" s="64">
        <f t="shared" si="1"/>
        <v>5.2028156345126919E-2</v>
      </c>
      <c r="E25" s="74">
        <f t="shared" si="2"/>
        <v>0.5</v>
      </c>
      <c r="F25" s="64">
        <f t="shared" si="3"/>
        <v>0.40995362316936673</v>
      </c>
      <c r="G25" s="65">
        <f t="shared" si="4"/>
        <v>0.2012355141970939</v>
      </c>
      <c r="H25" s="76">
        <f t="shared" si="5"/>
        <v>0.56851524224257188</v>
      </c>
      <c r="I25" s="64">
        <f t="shared" si="6"/>
        <v>0.52811350416255054</v>
      </c>
      <c r="J25" s="65">
        <f t="shared" si="7"/>
        <v>0.25923711014666118</v>
      </c>
      <c r="K25" s="55">
        <f t="shared" si="8"/>
        <v>1.1059436631586617</v>
      </c>
      <c r="L25" s="55">
        <f t="shared" si="9"/>
        <v>0.69607747023523336</v>
      </c>
      <c r="M25" s="55">
        <f t="shared" si="10"/>
        <v>0.34168622919068392</v>
      </c>
      <c r="N25" s="55">
        <f t="shared" si="11"/>
        <v>3.5912475668968082</v>
      </c>
    </row>
    <row r="26" spans="1:14">
      <c r="A26" s="56">
        <v>12</v>
      </c>
      <c r="B26" s="62">
        <v>0.25</v>
      </c>
      <c r="C26" s="64">
        <f t="shared" si="0"/>
        <v>0.11375727096502095</v>
      </c>
      <c r="D26" s="64">
        <f t="shared" si="1"/>
        <v>5.5840469805645832E-2</v>
      </c>
      <c r="E26" s="74">
        <f t="shared" si="2"/>
        <v>0.5</v>
      </c>
      <c r="F26" s="64">
        <f t="shared" si="3"/>
        <v>0.42167407212439612</v>
      </c>
      <c r="G26" s="65">
        <f t="shared" si="4"/>
        <v>0.20698877612426494</v>
      </c>
      <c r="H26" s="76">
        <f t="shared" si="5"/>
        <v>0.54377299167489901</v>
      </c>
      <c r="I26" s="64">
        <f t="shared" si="6"/>
        <v>0.539275768868691</v>
      </c>
      <c r="J26" s="65">
        <f t="shared" si="7"/>
        <v>0.26471637402138548</v>
      </c>
      <c r="K26" s="55">
        <f t="shared" si="8"/>
        <v>1.0697444755847674</v>
      </c>
      <c r="L26" s="55">
        <f t="shared" si="9"/>
        <v>0.72463899584701352</v>
      </c>
      <c r="M26" s="55">
        <f t="shared" si="10"/>
        <v>0.35570633529025975</v>
      </c>
      <c r="N26" s="55">
        <f t="shared" si="11"/>
        <v>3.6666085710497947</v>
      </c>
    </row>
    <row r="27" spans="1:14">
      <c r="A27" s="56">
        <v>13</v>
      </c>
      <c r="B27" s="62">
        <v>0.25</v>
      </c>
      <c r="C27" s="64">
        <f t="shared" si="0"/>
        <v>0.12137409615982218</v>
      </c>
      <c r="D27" s="64">
        <f t="shared" si="1"/>
        <v>5.9579370129968529E-2</v>
      </c>
      <c r="E27" s="74">
        <f t="shared" si="2"/>
        <v>0.5</v>
      </c>
      <c r="F27" s="64">
        <f t="shared" si="3"/>
        <v>0.4331688221896759</v>
      </c>
      <c r="G27" s="65">
        <f t="shared" si="4"/>
        <v>0.21263124836800459</v>
      </c>
      <c r="H27" s="76">
        <f t="shared" si="5"/>
        <v>0.5214484622626181</v>
      </c>
      <c r="I27" s="64">
        <f t="shared" si="6"/>
        <v>0.54934729837884333</v>
      </c>
      <c r="J27" s="65">
        <f t="shared" si="7"/>
        <v>0.2696602245088085</v>
      </c>
      <c r="K27" s="55">
        <f t="shared" si="8"/>
        <v>1.0307080653579237</v>
      </c>
      <c r="L27" s="55">
        <f t="shared" si="9"/>
        <v>0.75111912885396548</v>
      </c>
      <c r="M27" s="55">
        <f t="shared" si="10"/>
        <v>0.36870474018412241</v>
      </c>
      <c r="N27" s="55">
        <f t="shared" si="11"/>
        <v>3.7154894421958291</v>
      </c>
    </row>
    <row r="28" spans="1:14">
      <c r="A28" s="56">
        <v>14</v>
      </c>
      <c r="B28" s="62">
        <v>0.25</v>
      </c>
      <c r="C28" s="64">
        <f t="shared" si="0"/>
        <v>0.12884424531887775</v>
      </c>
      <c r="D28" s="64">
        <f t="shared" si="1"/>
        <v>6.3246271023610551E-2</v>
      </c>
      <c r="E28" s="74">
        <f t="shared" si="2"/>
        <v>0.5</v>
      </c>
      <c r="F28" s="64">
        <f t="shared" si="3"/>
        <v>0.44444221961414498</v>
      </c>
      <c r="G28" s="65">
        <f t="shared" si="4"/>
        <v>0.2181650643882718</v>
      </c>
      <c r="H28" s="76">
        <f t="shared" si="5"/>
        <v>0.50130540324231343</v>
      </c>
      <c r="I28" s="64">
        <f t="shared" si="6"/>
        <v>0.55843467529959212</v>
      </c>
      <c r="J28" s="65">
        <f t="shared" si="7"/>
        <v>0.27412098022359382</v>
      </c>
      <c r="K28" s="55">
        <f t="shared" si="8"/>
        <v>0.989479208419068</v>
      </c>
      <c r="L28" s="55">
        <f t="shared" si="9"/>
        <v>0.77547194123051066</v>
      </c>
      <c r="M28" s="55">
        <f t="shared" si="10"/>
        <v>0.3806588990054357</v>
      </c>
      <c r="N28" s="55">
        <f t="shared" si="11"/>
        <v>3.7400175009653185</v>
      </c>
    </row>
    <row r="29" spans="1:14">
      <c r="A29" s="56">
        <v>15</v>
      </c>
      <c r="B29" s="62">
        <v>0.25</v>
      </c>
      <c r="C29" s="64">
        <f t="shared" si="0"/>
        <v>0.13617054296013467</v>
      </c>
      <c r="D29" s="64">
        <f t="shared" si="1"/>
        <v>6.6842558968576937E-2</v>
      </c>
      <c r="E29" s="74">
        <f t="shared" si="2"/>
        <v>0.5</v>
      </c>
      <c r="F29" s="64">
        <f t="shared" si="3"/>
        <v>0.45549852695169241</v>
      </c>
      <c r="G29" s="65">
        <f t="shared" si="4"/>
        <v>0.22359231656131395</v>
      </c>
      <c r="H29" s="76">
        <f t="shared" si="5"/>
        <v>0.48313064940081585</v>
      </c>
      <c r="I29" s="64">
        <f t="shared" si="6"/>
        <v>0.56663406737966426</v>
      </c>
      <c r="J29" s="65">
        <f t="shared" si="7"/>
        <v>0.27814584739900894</v>
      </c>
      <c r="K29" s="55">
        <f t="shared" si="8"/>
        <v>0.94666031777065529</v>
      </c>
      <c r="L29" s="55">
        <f t="shared" si="9"/>
        <v>0.79767602187712494</v>
      </c>
      <c r="M29" s="55">
        <f t="shared" si="10"/>
        <v>0.39155830160529798</v>
      </c>
      <c r="N29" s="55">
        <f t="shared" si="11"/>
        <v>3.7423414790881937</v>
      </c>
    </row>
    <row r="30" spans="1:14">
      <c r="A30" s="56">
        <v>16</v>
      </c>
      <c r="B30" s="62">
        <v>0.25</v>
      </c>
      <c r="C30" s="64">
        <f t="shared" si="0"/>
        <v>0.14335575921023061</v>
      </c>
      <c r="D30" s="64">
        <f t="shared" si="1"/>
        <v>7.0369593747601225E-2</v>
      </c>
      <c r="E30" s="74">
        <f t="shared" si="2"/>
        <v>0.5</v>
      </c>
      <c r="F30" s="64">
        <f t="shared" si="3"/>
        <v>0.46634192467286001</v>
      </c>
      <c r="G30" s="65">
        <f t="shared" si="4"/>
        <v>0.22891505697080969</v>
      </c>
      <c r="H30" s="76">
        <f t="shared" si="5"/>
        <v>0.46673186524067156</v>
      </c>
      <c r="I30" s="64">
        <f t="shared" si="6"/>
        <v>0.57403224521129448</v>
      </c>
      <c r="J30" s="65">
        <f t="shared" si="7"/>
        <v>0.2817774194499153</v>
      </c>
      <c r="K30" s="55">
        <f t="shared" si="8"/>
        <v>0.90280991122691678</v>
      </c>
      <c r="L30" s="55">
        <f t="shared" si="9"/>
        <v>0.81773228250543728</v>
      </c>
      <c r="M30" s="55">
        <f t="shared" si="10"/>
        <v>0.40140339551910864</v>
      </c>
      <c r="N30" s="55">
        <f t="shared" si="11"/>
        <v>3.7246091965827564</v>
      </c>
    </row>
    <row r="31" spans="1:14">
      <c r="A31" s="56">
        <v>17</v>
      </c>
      <c r="B31" s="62">
        <v>0.25</v>
      </c>
      <c r="C31" s="64">
        <f t="shared" si="0"/>
        <v>0.15040261085189904</v>
      </c>
      <c r="D31" s="64">
        <f t="shared" si="1"/>
        <v>7.3828708958289163E-2</v>
      </c>
      <c r="E31" s="74">
        <f t="shared" si="2"/>
        <v>0.5</v>
      </c>
      <c r="F31" s="64">
        <f t="shared" si="3"/>
        <v>0.4769765127455089</v>
      </c>
      <c r="G31" s="65">
        <f t="shared" si="4"/>
        <v>0.23413529818377646</v>
      </c>
      <c r="H31" s="76">
        <f t="shared" si="5"/>
        <v>0.45193550957741113</v>
      </c>
      <c r="I31" s="64">
        <f t="shared" si="6"/>
        <v>0.58070750048557851</v>
      </c>
      <c r="J31" s="65">
        <f t="shared" si="7"/>
        <v>0.28505412772031014</v>
      </c>
      <c r="K31" s="55">
        <f t="shared" si="8"/>
        <v>0.85844164216898711</v>
      </c>
      <c r="L31" s="55">
        <f t="shared" si="9"/>
        <v>0.83566176775185241</v>
      </c>
      <c r="M31" s="55">
        <f t="shared" si="10"/>
        <v>0.41020451100860628</v>
      </c>
      <c r="N31" s="55">
        <f t="shared" si="11"/>
        <v>3.6889474288309039</v>
      </c>
    </row>
    <row r="32" spans="1:14">
      <c r="A32" s="56">
        <v>18</v>
      </c>
      <c r="B32" s="62">
        <v>0.25</v>
      </c>
      <c r="C32" s="64">
        <f t="shared" si="0"/>
        <v>0.15731376235120456</v>
      </c>
      <c r="D32" s="64">
        <f t="shared" si="1"/>
        <v>7.7221212517361706E-2</v>
      </c>
      <c r="E32" s="74">
        <f t="shared" si="2"/>
        <v>0.5</v>
      </c>
      <c r="F32" s="64">
        <f t="shared" si="3"/>
        <v>0.48740631218504737</v>
      </c>
      <c r="G32" s="65">
        <f t="shared" si="4"/>
        <v>0.23925501401153726</v>
      </c>
      <c r="H32" s="76">
        <f t="shared" si="5"/>
        <v>0.43858499902884307</v>
      </c>
      <c r="I32" s="64">
        <f t="shared" si="6"/>
        <v>0.58673047451931259</v>
      </c>
      <c r="J32" s="65">
        <f t="shared" si="7"/>
        <v>0.28801064818548844</v>
      </c>
      <c r="K32" s="55">
        <f t="shared" si="8"/>
        <v>0.81402384741571221</v>
      </c>
      <c r="L32" s="55">
        <f t="shared" si="9"/>
        <v>0.85150348972457579</v>
      </c>
      <c r="M32" s="55">
        <f t="shared" si="10"/>
        <v>0.41798079809762495</v>
      </c>
      <c r="N32" s="55">
        <f t="shared" si="11"/>
        <v>3.637443939106328</v>
      </c>
    </row>
    <row r="33" spans="1:14">
      <c r="A33" s="56">
        <v>19</v>
      </c>
      <c r="B33" s="62">
        <v>0.25</v>
      </c>
      <c r="C33" s="64">
        <f t="shared" si="0"/>
        <v>0.16409182686499704</v>
      </c>
      <c r="D33" s="64">
        <f t="shared" si="1"/>
        <v>8.0548387155187973E-2</v>
      </c>
      <c r="E33" s="74">
        <f t="shared" si="2"/>
        <v>0.5</v>
      </c>
      <c r="F33" s="64">
        <f t="shared" si="3"/>
        <v>0.49763526657480606</v>
      </c>
      <c r="G33" s="65">
        <f t="shared" si="4"/>
        <v>0.2442761402560327</v>
      </c>
      <c r="H33" s="76">
        <f t="shared" si="5"/>
        <v>0.4265390509613749</v>
      </c>
      <c r="I33" s="64">
        <f t="shared" si="6"/>
        <v>0.59216490582125658</v>
      </c>
      <c r="J33" s="65">
        <f t="shared" si="7"/>
        <v>0.29067826841277372</v>
      </c>
      <c r="K33" s="55">
        <f t="shared" si="8"/>
        <v>0.76997956593636729</v>
      </c>
      <c r="L33" s="55">
        <f t="shared" si="9"/>
        <v>0.86531230498452893</v>
      </c>
      <c r="M33" s="55">
        <f t="shared" si="10"/>
        <v>0.42475918443753863</v>
      </c>
      <c r="N33" s="55">
        <f t="shared" si="11"/>
        <v>3.5721316341217992</v>
      </c>
    </row>
    <row r="34" spans="1:14">
      <c r="A34" s="56">
        <v>20</v>
      </c>
      <c r="B34" s="62">
        <v>0.25</v>
      </c>
      <c r="C34" s="64">
        <f t="shared" si="0"/>
        <v>0.17073936722896524</v>
      </c>
      <c r="D34" s="64">
        <f t="shared" si="1"/>
        <v>8.3811490900794872E-2</v>
      </c>
      <c r="E34" s="74">
        <f t="shared" si="2"/>
        <v>0.5</v>
      </c>
      <c r="F34" s="64">
        <f t="shared" si="3"/>
        <v>0.50766724355713555</v>
      </c>
      <c r="G34" s="65">
        <f t="shared" si="4"/>
        <v>0.24920057544176213</v>
      </c>
      <c r="H34" s="76">
        <f t="shared" si="5"/>
        <v>0.41567018835748692</v>
      </c>
      <c r="I34" s="64">
        <f t="shared" si="6"/>
        <v>0.59706830460898785</v>
      </c>
      <c r="J34" s="65">
        <f t="shared" si="7"/>
        <v>0.29308521866420456</v>
      </c>
      <c r="K34" s="55">
        <f t="shared" si="8"/>
        <v>0.72668698222017403</v>
      </c>
      <c r="L34" s="55">
        <f t="shared" si="9"/>
        <v>0.87715684980218267</v>
      </c>
      <c r="M34" s="55">
        <f t="shared" si="10"/>
        <v>0.4305733617788286</v>
      </c>
      <c r="N34" s="55">
        <f t="shared" si="11"/>
        <v>3.4949747843196164</v>
      </c>
    </row>
    <row r="35" spans="1:14">
      <c r="A35" s="56">
        <v>21</v>
      </c>
      <c r="B35" s="62">
        <v>0.25</v>
      </c>
      <c r="C35" s="64">
        <f t="shared" si="0"/>
        <v>0.17725889692666374</v>
      </c>
      <c r="D35" s="64">
        <f t="shared" si="1"/>
        <v>8.7011757557537067E-2</v>
      </c>
      <c r="E35" s="74">
        <f t="shared" si="2"/>
        <v>0.5</v>
      </c>
      <c r="F35" s="64">
        <f t="shared" si="3"/>
        <v>0.51750603629579039</v>
      </c>
      <c r="G35" s="65">
        <f t="shared" si="4"/>
        <v>0.25403018153362938</v>
      </c>
      <c r="H35" s="76">
        <f t="shared" si="5"/>
        <v>0.40586339078202438</v>
      </c>
      <c r="I35" s="64">
        <f t="shared" si="6"/>
        <v>0.60149256141446505</v>
      </c>
      <c r="J35" s="65">
        <f t="shared" si="7"/>
        <v>0.29525697064509238</v>
      </c>
      <c r="K35" s="55">
        <f t="shared" si="8"/>
        <v>0.68448024863234269</v>
      </c>
      <c r="L35" s="55">
        <f t="shared" si="9"/>
        <v>0.88711754743563642</v>
      </c>
      <c r="M35" s="55">
        <f t="shared" si="10"/>
        <v>0.4354628077959985</v>
      </c>
      <c r="N35" s="55">
        <f t="shared" si="11"/>
        <v>3.4078572368839799</v>
      </c>
    </row>
    <row r="36" spans="1:14">
      <c r="A36" s="56">
        <v>22</v>
      </c>
      <c r="B36" s="62">
        <v>0.25</v>
      </c>
      <c r="C36" s="64">
        <f t="shared" si="0"/>
        <v>0.18365288103987945</v>
      </c>
      <c r="D36" s="64">
        <f t="shared" si="1"/>
        <v>9.0150397169607127E-2</v>
      </c>
      <c r="E36" s="74">
        <f t="shared" si="2"/>
        <v>0.5</v>
      </c>
      <c r="F36" s="64">
        <f t="shared" si="3"/>
        <v>0.52715536491015169</v>
      </c>
      <c r="G36" s="65">
        <f t="shared" si="4"/>
        <v>0.25876678464096553</v>
      </c>
      <c r="H36" s="76">
        <f t="shared" si="5"/>
        <v>0.39701487717106998</v>
      </c>
      <c r="I36" s="64">
        <f t="shared" si="6"/>
        <v>0.60548449621890876</v>
      </c>
      <c r="J36" s="65">
        <f t="shared" si="7"/>
        <v>0.29721650705997515</v>
      </c>
      <c r="K36" s="55">
        <f t="shared" si="8"/>
        <v>0.64365064198088251</v>
      </c>
      <c r="L36" s="55">
        <f t="shared" si="9"/>
        <v>0.8952846991540363</v>
      </c>
      <c r="M36" s="55">
        <f t="shared" si="10"/>
        <v>0.43947184902088582</v>
      </c>
      <c r="N36" s="55">
        <f t="shared" si="11"/>
        <v>3.3125725377299435</v>
      </c>
    </row>
    <row r="37" spans="1:14">
      <c r="A37" s="56">
        <v>23</v>
      </c>
      <c r="B37" s="62">
        <v>0.25</v>
      </c>
      <c r="C37" s="64">
        <f t="shared" si="0"/>
        <v>0.18992373718069697</v>
      </c>
      <c r="D37" s="64">
        <f t="shared" si="1"/>
        <v>9.3228596479561915E-2</v>
      </c>
      <c r="E37" s="74">
        <f t="shared" si="2"/>
        <v>0.5</v>
      </c>
      <c r="F37" s="64">
        <f t="shared" si="3"/>
        <v>0.53661887788183193</v>
      </c>
      <c r="G37" s="65">
        <f t="shared" si="4"/>
        <v>0.26341217570799402</v>
      </c>
      <c r="H37" s="76">
        <f t="shared" si="5"/>
        <v>0.38903100756218256</v>
      </c>
      <c r="I37" s="64">
        <f t="shared" si="6"/>
        <v>0.6090863539282535</v>
      </c>
      <c r="J37" s="65">
        <f t="shared" si="7"/>
        <v>0.29898456482856162</v>
      </c>
      <c r="K37" s="55">
        <f t="shared" si="8"/>
        <v>0.60444801074711396</v>
      </c>
      <c r="L37" s="55">
        <f t="shared" si="9"/>
        <v>0.90175666879631999</v>
      </c>
      <c r="M37" s="55">
        <f t="shared" si="10"/>
        <v>0.44264876969001932</v>
      </c>
      <c r="N37" s="55">
        <f t="shared" si="11"/>
        <v>3.2108158689336235</v>
      </c>
    </row>
    <row r="38" spans="1:14">
      <c r="A38" s="56">
        <v>24</v>
      </c>
      <c r="B38" s="62">
        <v>0.25</v>
      </c>
      <c r="C38" s="64">
        <f t="shared" si="0"/>
        <v>0.1960738364056154</v>
      </c>
      <c r="D38" s="64">
        <f t="shared" si="1"/>
        <v>9.6247519377038807E-2</v>
      </c>
      <c r="E38" s="74">
        <f t="shared" si="2"/>
        <v>0.5</v>
      </c>
      <c r="F38" s="64">
        <f t="shared" si="3"/>
        <v>0.54590015343419196</v>
      </c>
      <c r="G38" s="65">
        <f t="shared" si="4"/>
        <v>0.26796811119099978</v>
      </c>
      <c r="H38" s="76">
        <f t="shared" si="5"/>
        <v>0.38182729214349309</v>
      </c>
      <c r="I38" s="64">
        <f t="shared" si="6"/>
        <v>0.61233625143257264</v>
      </c>
      <c r="J38" s="65">
        <f t="shared" si="7"/>
        <v>0.300579854535513</v>
      </c>
      <c r="K38" s="55">
        <f t="shared" si="8"/>
        <v>0.56708247095142983</v>
      </c>
      <c r="L38" s="55">
        <f t="shared" si="9"/>
        <v>0.90663816881798531</v>
      </c>
      <c r="M38" s="55">
        <f t="shared" si="10"/>
        <v>0.44504497040979468</v>
      </c>
      <c r="N38" s="55">
        <f t="shared" si="11"/>
        <v>3.1041777001156383</v>
      </c>
    </row>
    <row r="39" spans="1:14">
      <c r="A39" s="56">
        <v>25</v>
      </c>
      <c r="B39" s="62">
        <v>0.25</v>
      </c>
      <c r="C39" s="64">
        <f t="shared" si="0"/>
        <v>0.20210550411206216</v>
      </c>
      <c r="D39" s="64">
        <f t="shared" si="1"/>
        <v>9.9208307338830667E-2</v>
      </c>
      <c r="E39" s="74">
        <f t="shared" si="2"/>
        <v>0.5</v>
      </c>
      <c r="F39" s="64">
        <f t="shared" si="3"/>
        <v>0.55500270088529358</v>
      </c>
      <c r="G39" s="65">
        <f t="shared" si="4"/>
        <v>0.27243631372245813</v>
      </c>
      <c r="H39" s="76">
        <f t="shared" si="5"/>
        <v>0.3753274971348548</v>
      </c>
      <c r="I39" s="64">
        <f t="shared" si="6"/>
        <v>0.61526858098051063</v>
      </c>
      <c r="J39" s="65">
        <f t="shared" si="7"/>
        <v>0.30201925843640454</v>
      </c>
      <c r="K39" s="55">
        <f t="shared" si="8"/>
        <v>0.53172631039178264</v>
      </c>
      <c r="L39" s="55">
        <f t="shared" si="9"/>
        <v>0.91003865404594719</v>
      </c>
      <c r="M39" s="55">
        <f t="shared" si="10"/>
        <v>0.44671417969273308</v>
      </c>
      <c r="N39" s="55">
        <f t="shared" si="11"/>
        <v>2.9941390460696913</v>
      </c>
    </row>
    <row r="40" spans="1:14">
      <c r="A40" s="56">
        <v>26</v>
      </c>
      <c r="B40" s="62">
        <v>0.25</v>
      </c>
      <c r="C40" s="64">
        <f t="shared" si="0"/>
        <v>0.20802102091764268</v>
      </c>
      <c r="D40" s="64">
        <f t="shared" si="1"/>
        <v>0.10211207986048672</v>
      </c>
      <c r="E40" s="74">
        <f t="shared" si="2"/>
        <v>0.5</v>
      </c>
      <c r="F40" s="64">
        <f t="shared" si="3"/>
        <v>0.5639299619747985</v>
      </c>
      <c r="G40" s="65">
        <f t="shared" si="4"/>
        <v>0.27681847276237481</v>
      </c>
      <c r="H40" s="76">
        <f t="shared" si="5"/>
        <v>0.36946283803897884</v>
      </c>
      <c r="I40" s="64">
        <f t="shared" si="6"/>
        <v>0.61791437413745864</v>
      </c>
      <c r="J40" s="65">
        <f t="shared" si="7"/>
        <v>0.30331800911527734</v>
      </c>
      <c r="K40" s="55">
        <f t="shared" si="8"/>
        <v>0.49851606296483164</v>
      </c>
      <c r="L40" s="55">
        <f t="shared" si="9"/>
        <v>0.9120708277396623</v>
      </c>
      <c r="M40" s="55">
        <f t="shared" si="10"/>
        <v>0.4477117206219508</v>
      </c>
      <c r="N40" s="55">
        <f t="shared" si="11"/>
        <v>2.882068218330029</v>
      </c>
    </row>
    <row r="41" spans="1:14">
      <c r="A41" s="56">
        <v>27</v>
      </c>
      <c r="B41" s="62">
        <v>0.25</v>
      </c>
      <c r="C41" s="64">
        <f t="shared" si="0"/>
        <v>0.21382262352245859</v>
      </c>
      <c r="D41" s="64">
        <f t="shared" si="1"/>
        <v>0.1049599348796019</v>
      </c>
      <c r="E41" s="74">
        <f t="shared" si="2"/>
        <v>0.5</v>
      </c>
      <c r="F41" s="64">
        <f t="shared" si="3"/>
        <v>0.57268531216531515</v>
      </c>
      <c r="G41" s="65">
        <f t="shared" si="4"/>
        <v>0.28111624523708312</v>
      </c>
      <c r="H41" s="76">
        <f t="shared" si="5"/>
        <v>0.3641712517250828</v>
      </c>
      <c r="I41" s="64">
        <f t="shared" si="6"/>
        <v>0.62030163017908446</v>
      </c>
      <c r="J41" s="65">
        <f t="shared" si="7"/>
        <v>0.30448985068443513</v>
      </c>
      <c r="K41" s="55">
        <f t="shared" si="8"/>
        <v>0.46755471691988248</v>
      </c>
      <c r="L41" s="55">
        <f t="shared" si="9"/>
        <v>0.9128492630500028</v>
      </c>
      <c r="M41" s="55">
        <f t="shared" si="10"/>
        <v>0.44809383416136656</v>
      </c>
      <c r="N41" s="55">
        <f t="shared" si="11"/>
        <v>2.7692189552800262</v>
      </c>
    </row>
    <row r="42" spans="1:14">
      <c r="A42" s="56">
        <v>28</v>
      </c>
      <c r="B42" s="62">
        <v>0.25</v>
      </c>
      <c r="C42" s="64">
        <f t="shared" si="0"/>
        <v>0.21951250555482038</v>
      </c>
      <c r="D42" s="64">
        <f t="shared" si="1"/>
        <v>0.10775294919095507</v>
      </c>
      <c r="E42" s="74">
        <f t="shared" si="2"/>
        <v>0.5</v>
      </c>
      <c r="F42" s="64">
        <f t="shared" si="3"/>
        <v>0.58127206191868552</v>
      </c>
      <c r="G42" s="65">
        <f t="shared" si="4"/>
        <v>0.28533125616573968</v>
      </c>
      <c r="H42" s="76">
        <f t="shared" si="5"/>
        <v>0.35939673964183116</v>
      </c>
      <c r="I42" s="64">
        <f t="shared" si="6"/>
        <v>0.62245561239546188</v>
      </c>
      <c r="J42" s="65">
        <f t="shared" si="7"/>
        <v>0.30554718423239358</v>
      </c>
      <c r="K42" s="55">
        <f t="shared" si="8"/>
        <v>0.43891402316720085</v>
      </c>
      <c r="L42" s="55">
        <f t="shared" si="9"/>
        <v>0.91248914157878835</v>
      </c>
      <c r="M42" s="55">
        <f t="shared" si="10"/>
        <v>0.4479170599475592</v>
      </c>
      <c r="N42" s="55">
        <f t="shared" si="11"/>
        <v>2.6567298137012378</v>
      </c>
    </row>
    <row r="43" spans="1:14">
      <c r="A43" s="56">
        <v>29</v>
      </c>
      <c r="B43" s="62">
        <v>0.25</v>
      </c>
      <c r="C43" s="64">
        <f t="shared" si="0"/>
        <v>0.22509281840067424</v>
      </c>
      <c r="D43" s="64">
        <f t="shared" si="1"/>
        <v>0.11049217885365308</v>
      </c>
      <c r="E43" s="74">
        <f t="shared" si="2"/>
        <v>0.5</v>
      </c>
      <c r="F43" s="64">
        <f t="shared" si="3"/>
        <v>0.58969345794769523</v>
      </c>
      <c r="G43" s="65">
        <f t="shared" si="4"/>
        <v>0.28946509927475644</v>
      </c>
      <c r="H43" s="76">
        <f t="shared" si="5"/>
        <v>0.35508877520907633</v>
      </c>
      <c r="I43" s="64">
        <f t="shared" si="6"/>
        <v>0.62439911544145699</v>
      </c>
      <c r="J43" s="65">
        <f t="shared" si="7"/>
        <v>0.30650119905919482</v>
      </c>
      <c r="K43" s="55">
        <f t="shared" si="8"/>
        <v>0.41263687213072053</v>
      </c>
      <c r="L43" s="55">
        <f t="shared" si="9"/>
        <v>0.91110510947296464</v>
      </c>
      <c r="M43" s="55">
        <f t="shared" si="10"/>
        <v>0.44723767477631099</v>
      </c>
      <c r="N43" s="55">
        <f t="shared" si="11"/>
        <v>2.5456247042282731</v>
      </c>
    </row>
    <row r="44" spans="1:14">
      <c r="A44" s="56">
        <v>30</v>
      </c>
      <c r="B44" s="62">
        <v>0.25</v>
      </c>
      <c r="C44" s="64">
        <f t="shared" si="0"/>
        <v>0.23056567201705686</v>
      </c>
      <c r="D44" s="64">
        <f t="shared" si="1"/>
        <v>0.11317865959043431</v>
      </c>
      <c r="E44" s="74">
        <f t="shared" si="2"/>
        <v>0.5</v>
      </c>
      <c r="F44" s="64">
        <f t="shared" si="3"/>
        <v>0.59795268444367922</v>
      </c>
      <c r="G44" s="65">
        <f t="shared" si="4"/>
        <v>0.29351933760039978</v>
      </c>
      <c r="H44" s="76">
        <f t="shared" si="5"/>
        <v>0.35120176911708612</v>
      </c>
      <c r="I44" s="64">
        <f t="shared" si="6"/>
        <v>0.62615270656262467</v>
      </c>
      <c r="J44" s="65">
        <f t="shared" si="7"/>
        <v>0.30736199108789175</v>
      </c>
      <c r="K44" s="55">
        <f t="shared" si="8"/>
        <v>0.38873971006885633</v>
      </c>
      <c r="L44" s="55">
        <f t="shared" si="9"/>
        <v>0.90881025033840479</v>
      </c>
      <c r="M44" s="55">
        <f t="shared" si="10"/>
        <v>0.44611118843284908</v>
      </c>
      <c r="N44" s="55">
        <f t="shared" si="11"/>
        <v>2.4368144538898684</v>
      </c>
    </row>
    <row r="45" spans="1:14">
      <c r="A45" s="56">
        <v>31</v>
      </c>
      <c r="B45" s="62">
        <v>0.25</v>
      </c>
      <c r="C45" s="64">
        <f t="shared" si="0"/>
        <v>0.23593313572988553</v>
      </c>
      <c r="D45" s="64">
        <f t="shared" si="1"/>
        <v>0.11581340717928314</v>
      </c>
      <c r="E45" s="74">
        <f t="shared" si="2"/>
        <v>0.5</v>
      </c>
      <c r="F45" s="64">
        <f t="shared" si="3"/>
        <v>0.60605286428048777</v>
      </c>
      <c r="G45" s="65">
        <f t="shared" si="4"/>
        <v>0.29749550407978631</v>
      </c>
      <c r="H45" s="76">
        <f t="shared" si="5"/>
        <v>0.34769458687475074</v>
      </c>
      <c r="I45" s="64">
        <f t="shared" si="6"/>
        <v>0.6277349432494026</v>
      </c>
      <c r="J45" s="65">
        <f t="shared" si="7"/>
        <v>0.3081386697053014</v>
      </c>
      <c r="K45" s="55">
        <f t="shared" si="8"/>
        <v>0.36721496825675892</v>
      </c>
      <c r="L45" s="55">
        <f t="shared" si="9"/>
        <v>0.90571517322830719</v>
      </c>
      <c r="M45" s="55">
        <f t="shared" si="10"/>
        <v>0.44459189600919641</v>
      </c>
      <c r="N45" s="55">
        <f t="shared" si="11"/>
        <v>2.3310992806615611</v>
      </c>
    </row>
    <row r="46" spans="1:14">
      <c r="A46" s="56">
        <v>32</v>
      </c>
      <c r="B46" s="62">
        <v>0.25</v>
      </c>
      <c r="C46" s="64">
        <f t="shared" si="0"/>
        <v>0.2411972390163854</v>
      </c>
      <c r="D46" s="64">
        <f t="shared" si="1"/>
        <v>0.11839741783750279</v>
      </c>
      <c r="E46" s="74">
        <f t="shared" si="2"/>
        <v>0.5</v>
      </c>
      <c r="F46" s="64">
        <f t="shared" si="3"/>
        <v>0.61399706019526779</v>
      </c>
      <c r="G46" s="65">
        <f t="shared" si="4"/>
        <v>0.30139510213049742</v>
      </c>
      <c r="H46" s="76">
        <f t="shared" si="5"/>
        <v>0.34453011350119489</v>
      </c>
      <c r="I46" s="64">
        <f t="shared" si="6"/>
        <v>0.62916256962294337</v>
      </c>
      <c r="J46" s="65">
        <f t="shared" si="7"/>
        <v>0.30883945416267439</v>
      </c>
      <c r="K46" s="55">
        <f t="shared" si="8"/>
        <v>0.34803348090216035</v>
      </c>
      <c r="L46" s="55">
        <f t="shared" si="9"/>
        <v>0.90192721304823686</v>
      </c>
      <c r="M46" s="55">
        <f t="shared" si="10"/>
        <v>0.44273248540391519</v>
      </c>
      <c r="N46" s="55">
        <f t="shared" si="11"/>
        <v>2.2291720676133244</v>
      </c>
    </row>
    <row r="47" spans="1:14">
      <c r="A47" s="56">
        <v>33</v>
      </c>
      <c r="B47" s="62">
        <v>0.25</v>
      </c>
      <c r="C47" s="64">
        <f t="shared" si="0"/>
        <v>0.24635997227244968</v>
      </c>
      <c r="D47" s="64">
        <f t="shared" si="1"/>
        <v>0.12093166859839269</v>
      </c>
      <c r="E47" s="74">
        <f t="shared" si="2"/>
        <v>0.5</v>
      </c>
      <c r="F47" s="64">
        <f t="shared" si="3"/>
        <v>0.62178827594650643</v>
      </c>
      <c r="G47" s="65">
        <f t="shared" si="4"/>
        <v>0.30521960621903249</v>
      </c>
      <c r="H47" s="76">
        <f t="shared" si="5"/>
        <v>0.34167486075411335</v>
      </c>
      <c r="I47" s="64">
        <f t="shared" si="6"/>
        <v>0.63045069363084993</v>
      </c>
      <c r="J47" s="65">
        <f t="shared" si="7"/>
        <v>0.30947176055644809</v>
      </c>
      <c r="K47" s="55">
        <f t="shared" si="8"/>
        <v>0.33114687013072419</v>
      </c>
      <c r="L47" s="55">
        <f t="shared" si="9"/>
        <v>0.89754973992116716</v>
      </c>
      <c r="M47" s="55">
        <f t="shared" si="10"/>
        <v>0.44058369830746386</v>
      </c>
      <c r="N47" s="55">
        <f t="shared" si="11"/>
        <v>2.1316223276921571</v>
      </c>
    </row>
    <row r="48" spans="1:14">
      <c r="A48" s="56">
        <v>34</v>
      </c>
      <c r="B48" s="62">
        <v>0.25</v>
      </c>
      <c r="C48" s="64">
        <f t="shared" si="0"/>
        <v>0.25142328756522275</v>
      </c>
      <c r="D48" s="64">
        <f t="shared" si="1"/>
        <v>0.12341711768067154</v>
      </c>
      <c r="E48" s="74">
        <f t="shared" si="2"/>
        <v>0.5</v>
      </c>
      <c r="F48" s="64">
        <f t="shared" si="3"/>
        <v>0.62942945744977374</v>
      </c>
      <c r="G48" s="65">
        <f t="shared" si="4"/>
        <v>0.30897046241831544</v>
      </c>
      <c r="H48" s="76">
        <f t="shared" si="5"/>
        <v>0.33909861273830022</v>
      </c>
      <c r="I48" s="64">
        <f t="shared" si="6"/>
        <v>0.63161294692799941</v>
      </c>
      <c r="J48" s="65">
        <f t="shared" si="7"/>
        <v>0.31004228030956299</v>
      </c>
      <c r="K48" s="55">
        <f t="shared" si="8"/>
        <v>0.31648987880378354</v>
      </c>
      <c r="L48" s="55">
        <f t="shared" si="9"/>
        <v>0.89268157336777354</v>
      </c>
      <c r="M48" s="55">
        <f t="shared" si="10"/>
        <v>0.43819404263862116</v>
      </c>
      <c r="N48" s="55">
        <f t="shared" si="11"/>
        <v>2.0389407543243836</v>
      </c>
    </row>
    <row r="49" spans="1:14">
      <c r="A49" s="56">
        <v>35</v>
      </c>
      <c r="B49" s="62">
        <v>0.25</v>
      </c>
      <c r="C49" s="64">
        <f t="shared" si="0"/>
        <v>0.25638909937119125</v>
      </c>
      <c r="D49" s="64">
        <f t="shared" si="1"/>
        <v>0.12585470485078717</v>
      </c>
      <c r="E49" s="74">
        <f t="shared" si="2"/>
        <v>0.5</v>
      </c>
      <c r="F49" s="64">
        <f t="shared" si="3"/>
        <v>0.63692349389159508</v>
      </c>
      <c r="G49" s="65">
        <f t="shared" si="4"/>
        <v>0.31264908895446547</v>
      </c>
      <c r="H49" s="76">
        <f t="shared" si="5"/>
        <v>0.33677410614400127</v>
      </c>
      <c r="I49" s="64">
        <f t="shared" si="6"/>
        <v>0.63266162913440438</v>
      </c>
      <c r="J49" s="65">
        <f t="shared" si="7"/>
        <v>0.31055705098387426</v>
      </c>
      <c r="K49" s="55">
        <f t="shared" si="8"/>
        <v>0.3039826343023051</v>
      </c>
      <c r="L49" s="55">
        <f t="shared" si="9"/>
        <v>0.8874164965753929</v>
      </c>
      <c r="M49" s="55">
        <f t="shared" si="10"/>
        <v>0.43560955411181979</v>
      </c>
      <c r="N49" s="55">
        <f t="shared" si="11"/>
        <v>1.9515242577489906</v>
      </c>
    </row>
    <row r="50" spans="1:14">
      <c r="A50" s="56">
        <v>36</v>
      </c>
      <c r="B50" s="62">
        <v>0.25</v>
      </c>
      <c r="C50" s="64">
        <f t="shared" si="0"/>
        <v>0.26125928530006126</v>
      </c>
      <c r="D50" s="64">
        <f t="shared" si="1"/>
        <v>0.12824535177824881</v>
      </c>
      <c r="E50" s="74">
        <f t="shared" si="2"/>
        <v>0.5</v>
      </c>
      <c r="F50" s="64">
        <f t="shared" si="3"/>
        <v>0.64427321882187349</v>
      </c>
      <c r="G50" s="65">
        <f t="shared" si="4"/>
        <v>0.31625687674303865</v>
      </c>
      <c r="H50" s="76">
        <f t="shared" si="5"/>
        <v>0.33467674173119133</v>
      </c>
      <c r="I50" s="64">
        <f t="shared" si="6"/>
        <v>0.63360783799673048</v>
      </c>
      <c r="J50" s="65">
        <f t="shared" si="7"/>
        <v>0.31102152017303758</v>
      </c>
      <c r="K50" s="55">
        <f t="shared" si="8"/>
        <v>0.29353282870897202</v>
      </c>
      <c r="L50" s="55">
        <f t="shared" si="9"/>
        <v>0.88184286554857683</v>
      </c>
      <c r="M50" s="55">
        <f t="shared" si="10"/>
        <v>0.432873604379372</v>
      </c>
      <c r="N50" s="55">
        <f t="shared" si="11"/>
        <v>1.8696813922004138</v>
      </c>
    </row>
    <row r="51" spans="1:14">
      <c r="A51" s="56">
        <v>37</v>
      </c>
      <c r="B51" s="62">
        <v>0.25</v>
      </c>
      <c r="C51" s="64">
        <f t="shared" si="0"/>
        <v>0.26603568680469658</v>
      </c>
      <c r="D51" s="64">
        <f t="shared" si="1"/>
        <v>0.13058996238411719</v>
      </c>
      <c r="E51" s="74">
        <f t="shared" si="2"/>
        <v>0.5</v>
      </c>
      <c r="F51" s="64">
        <f t="shared" si="3"/>
        <v>0.6514814112252757</v>
      </c>
      <c r="G51" s="65">
        <f t="shared" si="4"/>
        <v>0.31979518991494332</v>
      </c>
      <c r="H51" s="76">
        <f t="shared" si="5"/>
        <v>0.33278432400653912</v>
      </c>
      <c r="I51" s="64">
        <f t="shared" si="6"/>
        <v>0.63446158683091125</v>
      </c>
      <c r="J51" s="65">
        <f t="shared" si="7"/>
        <v>0.31144060315201777</v>
      </c>
      <c r="K51" s="55">
        <f t="shared" si="8"/>
        <v>0.28503780303094578</v>
      </c>
      <c r="L51" s="55">
        <f t="shared" si="9"/>
        <v>0.87604330754966131</v>
      </c>
      <c r="M51" s="55">
        <f t="shared" si="10"/>
        <v>0.4300267530038312</v>
      </c>
      <c r="N51" s="55">
        <f t="shared" si="11"/>
        <v>1.7936380846507527</v>
      </c>
    </row>
    <row r="52" spans="1:14">
      <c r="A52" s="56">
        <v>38</v>
      </c>
      <c r="B52" s="62">
        <v>0.25</v>
      </c>
      <c r="C52" s="64">
        <f t="shared" si="0"/>
        <v>0.27072010987738521</v>
      </c>
      <c r="D52" s="64">
        <f t="shared" si="1"/>
        <v>0.1328894231827836</v>
      </c>
      <c r="E52" s="74">
        <f t="shared" si="2"/>
        <v>0.5</v>
      </c>
      <c r="F52" s="64">
        <f t="shared" si="3"/>
        <v>0.65855079657198656</v>
      </c>
      <c r="G52" s="65">
        <f t="shared" si="4"/>
        <v>0.32326536633222808</v>
      </c>
      <c r="H52" s="76">
        <f t="shared" si="5"/>
        <v>0.33107682633817759</v>
      </c>
      <c r="I52" s="64">
        <f t="shared" si="6"/>
        <v>0.63523191048870631</v>
      </c>
      <c r="J52" s="65">
        <f t="shared" si="7"/>
        <v>0.31181873489330142</v>
      </c>
      <c r="K52" s="55">
        <f t="shared" si="8"/>
        <v>0.27838652521685814</v>
      </c>
      <c r="L52" s="55">
        <f t="shared" si="9"/>
        <v>0.87009450294348489</v>
      </c>
      <c r="M52" s="55">
        <f t="shared" si="10"/>
        <v>0.42710664037126794</v>
      </c>
      <c r="N52" s="55">
        <f t="shared" si="11"/>
        <v>1.723543581707268</v>
      </c>
    </row>
    <row r="53" spans="1:14">
      <c r="A53" s="56">
        <v>39</v>
      </c>
      <c r="B53" s="62">
        <v>0.25</v>
      </c>
      <c r="C53" s="64">
        <f t="shared" si="0"/>
        <v>0.27531432573269848</v>
      </c>
      <c r="D53" s="64">
        <f t="shared" si="1"/>
        <v>0.13514460361716765</v>
      </c>
      <c r="E53" s="74">
        <f t="shared" si="2"/>
        <v>0.5</v>
      </c>
      <c r="F53" s="64">
        <f t="shared" si="3"/>
        <v>0.66548404784822901</v>
      </c>
      <c r="G53" s="65">
        <f t="shared" si="4"/>
        <v>0.32666871809393666</v>
      </c>
      <c r="H53" s="76">
        <f t="shared" si="5"/>
        <v>0.32953617902258747</v>
      </c>
      <c r="I53" s="64">
        <f t="shared" si="6"/>
        <v>0.63592696096959866</v>
      </c>
      <c r="J53" s="65">
        <f t="shared" si="7"/>
        <v>0.31215991700027723</v>
      </c>
      <c r="K53" s="55">
        <f t="shared" si="8"/>
        <v>0.27346145372277464</v>
      </c>
      <c r="L53" s="55">
        <f t="shared" si="9"/>
        <v>0.86406704435027171</v>
      </c>
      <c r="M53" s="55">
        <f t="shared" si="10"/>
        <v>0.42414791855310308</v>
      </c>
      <c r="N53" s="55">
        <f t="shared" si="11"/>
        <v>1.6594765373569964</v>
      </c>
    </row>
    <row r="54" spans="1:14">
      <c r="A54" s="56">
        <v>40</v>
      </c>
      <c r="B54" s="62">
        <v>0.25</v>
      </c>
      <c r="C54" s="64">
        <f t="shared" si="0"/>
        <v>0.27982007147720006</v>
      </c>
      <c r="D54" s="64">
        <f t="shared" si="1"/>
        <v>0.13735635638745977</v>
      </c>
      <c r="E54" s="74">
        <f t="shared" si="2"/>
        <v>0.5</v>
      </c>
      <c r="F54" s="64">
        <f t="shared" si="3"/>
        <v>0.67228378656693999</v>
      </c>
      <c r="G54" s="65">
        <f t="shared" si="4"/>
        <v>0.33000653203222308</v>
      </c>
      <c r="H54" s="76">
        <f t="shared" si="5"/>
        <v>0.32814607806080276</v>
      </c>
      <c r="I54" s="64">
        <f t="shared" si="6"/>
        <v>0.63655409368985227</v>
      </c>
      <c r="J54" s="65">
        <f t="shared" si="7"/>
        <v>0.31246776005446081</v>
      </c>
      <c r="K54" s="55">
        <f t="shared" si="8"/>
        <v>0.27014028026513581</v>
      </c>
      <c r="L54" s="55">
        <f t="shared" si="9"/>
        <v>0.85802536687850706</v>
      </c>
      <c r="M54" s="55">
        <f t="shared" si="10"/>
        <v>0.42118221705925074</v>
      </c>
      <c r="N54" s="55">
        <f t="shared" si="11"/>
        <v>1.6014511704784895</v>
      </c>
    </row>
    <row r="55" spans="1:14">
      <c r="A55" s="56">
        <v>41</v>
      </c>
      <c r="B55" s="62">
        <v>0.25</v>
      </c>
      <c r="C55" s="64">
        <f t="shared" si="0"/>
        <v>0.28423905076625872</v>
      </c>
      <c r="D55" s="64">
        <f t="shared" si="1"/>
        <v>0.13952551777353356</v>
      </c>
      <c r="E55" s="74">
        <f t="shared" si="2"/>
        <v>0.5</v>
      </c>
      <c r="F55" s="64">
        <f t="shared" si="3"/>
        <v>0.67895258375898349</v>
      </c>
      <c r="G55" s="65">
        <f t="shared" si="4"/>
        <v>0.33328007019891115</v>
      </c>
      <c r="H55" s="76">
        <f t="shared" si="5"/>
        <v>0.32689181262029554</v>
      </c>
      <c r="I55" s="64">
        <f t="shared" si="6"/>
        <v>0.63711994532167582</v>
      </c>
      <c r="J55" s="65">
        <f t="shared" si="7"/>
        <v>0.31274552182470433</v>
      </c>
      <c r="K55" s="55">
        <f t="shared" si="8"/>
        <v>0.2682975471578235</v>
      </c>
      <c r="L55" s="55">
        <f t="shared" si="9"/>
        <v>0.85202774314899754</v>
      </c>
      <c r="M55" s="55">
        <f t="shared" si="10"/>
        <v>0.41823814039555979</v>
      </c>
      <c r="N55" s="55">
        <f t="shared" si="11"/>
        <v>1.549423427329492</v>
      </c>
    </row>
    <row r="56" spans="1:14">
      <c r="A56" s="56">
        <v>42</v>
      </c>
      <c r="B56" s="62">
        <v>0.25</v>
      </c>
      <c r="C56" s="64">
        <f t="shared" si="0"/>
        <v>0.28857293444821275</v>
      </c>
      <c r="D56" s="64">
        <f t="shared" si="1"/>
        <v>0.1416529079511491</v>
      </c>
      <c r="E56" s="74">
        <f t="shared" si="2"/>
        <v>0.5</v>
      </c>
      <c r="F56" s="64">
        <f t="shared" si="3"/>
        <v>0.68549296094527601</v>
      </c>
      <c r="G56" s="65">
        <f t="shared" si="4"/>
        <v>0.33649057034268659</v>
      </c>
      <c r="H56" s="76">
        <f t="shared" si="5"/>
        <v>0.32576010935664845</v>
      </c>
      <c r="I56" s="64">
        <f t="shared" si="6"/>
        <v>0.63763050402623189</v>
      </c>
      <c r="J56" s="65">
        <f t="shared" si="7"/>
        <v>0.31299614174274487</v>
      </c>
      <c r="K56" s="55">
        <f t="shared" si="8"/>
        <v>0.26780613626108307</v>
      </c>
      <c r="L56" s="55">
        <f t="shared" si="9"/>
        <v>0.84612633682581073</v>
      </c>
      <c r="M56" s="55">
        <f t="shared" si="10"/>
        <v>0.41534129434075157</v>
      </c>
      <c r="N56" s="55">
        <f t="shared" si="11"/>
        <v>1.5032970905036813</v>
      </c>
    </row>
    <row r="57" spans="1:14">
      <c r="A57" s="56">
        <v>43</v>
      </c>
      <c r="B57" s="62">
        <v>0.25</v>
      </c>
      <c r="C57" s="64">
        <f t="shared" si="0"/>
        <v>0.29282336119613001</v>
      </c>
      <c r="D57" s="64">
        <f t="shared" si="1"/>
        <v>0.14373933130206759</v>
      </c>
      <c r="E57" s="74">
        <f t="shared" si="2"/>
        <v>0.5</v>
      </c>
      <c r="F57" s="64">
        <f t="shared" si="3"/>
        <v>0.69190739109019206</v>
      </c>
      <c r="G57" s="65">
        <f t="shared" si="4"/>
        <v>0.33963924637709803</v>
      </c>
      <c r="H57" s="76">
        <f t="shared" si="5"/>
        <v>0.3247389919475363</v>
      </c>
      <c r="I57" s="64">
        <f t="shared" si="6"/>
        <v>0.63809117282373617</v>
      </c>
      <c r="J57" s="65">
        <f t="shared" si="7"/>
        <v>0.31322227200992891</v>
      </c>
      <c r="K57" s="55">
        <f t="shared" si="8"/>
        <v>0.26853862806926215</v>
      </c>
      <c r="L57" s="55">
        <f t="shared" si="9"/>
        <v>0.84036730843301743</v>
      </c>
      <c r="M57" s="55">
        <f t="shared" si="10"/>
        <v>0.41251433788909309</v>
      </c>
      <c r="N57" s="55">
        <f t="shared" si="11"/>
        <v>1.4629297820706639</v>
      </c>
    </row>
    <row r="58" spans="1:14">
      <c r="A58" s="56">
        <v>44</v>
      </c>
      <c r="B58" s="62">
        <v>0.25</v>
      </c>
      <c r="C58" s="64">
        <f t="shared" si="0"/>
        <v>0.29699193812740221</v>
      </c>
      <c r="D58" s="64">
        <f t="shared" si="1"/>
        <v>0.14578557671819395</v>
      </c>
      <c r="E58" s="74">
        <f t="shared" si="2"/>
        <v>0.5</v>
      </c>
      <c r="F58" s="64">
        <f t="shared" si="3"/>
        <v>0.69819829953661017</v>
      </c>
      <c r="G58" s="65">
        <f t="shared" si="4"/>
        <v>0.34272728883954701</v>
      </c>
      <c r="H58" s="76">
        <f t="shared" si="5"/>
        <v>0.32381765435252774</v>
      </c>
      <c r="I58" s="64">
        <f t="shared" si="6"/>
        <v>0.63850682677126513</v>
      </c>
      <c r="J58" s="65">
        <f t="shared" si="7"/>
        <v>0.31342630566430274</v>
      </c>
      <c r="K58" s="55">
        <f t="shared" si="8"/>
        <v>0.27036853083092455</v>
      </c>
      <c r="L58" s="55">
        <f t="shared" si="9"/>
        <v>0.8347909673517826</v>
      </c>
      <c r="M58" s="55">
        <f t="shared" si="10"/>
        <v>0.40977705786179336</v>
      </c>
      <c r="N58" s="55">
        <f t="shared" si="11"/>
        <v>1.4281388147188814</v>
      </c>
    </row>
    <row r="59" spans="1:14">
      <c r="A59" s="56">
        <v>45</v>
      </c>
      <c r="B59" s="62">
        <v>0.25</v>
      </c>
      <c r="C59" s="64">
        <f t="shared" si="0"/>
        <v>0.30108024141140771</v>
      </c>
      <c r="D59" s="64">
        <f t="shared" si="1"/>
        <v>0.1477924178998625</v>
      </c>
      <c r="E59" s="74">
        <f t="shared" si="2"/>
        <v>0.5</v>
      </c>
      <c r="F59" s="64">
        <f t="shared" si="3"/>
        <v>0.70436806492295256</v>
      </c>
      <c r="G59" s="65">
        <f t="shared" si="4"/>
        <v>0.34575586534143854</v>
      </c>
      <c r="H59" s="76">
        <f t="shared" si="5"/>
        <v>0.32298634645746982</v>
      </c>
      <c r="I59" s="64">
        <f t="shared" si="6"/>
        <v>0.63888186455336027</v>
      </c>
      <c r="J59" s="65">
        <f t="shared" si="7"/>
        <v>0.3136104019050916</v>
      </c>
      <c r="K59" s="55">
        <f t="shared" si="8"/>
        <v>0.27317138082896641</v>
      </c>
      <c r="L59" s="55">
        <f t="shared" si="9"/>
        <v>0.82943196405415931</v>
      </c>
      <c r="M59" s="55">
        <f t="shared" si="10"/>
        <v>0.40714646326954695</v>
      </c>
      <c r="N59" s="55">
        <f t="shared" si="11"/>
        <v>1.398706850664722</v>
      </c>
    </row>
    <row r="60" spans="1:14">
      <c r="A60" s="56">
        <v>46</v>
      </c>
      <c r="B60" s="62">
        <v>0.25</v>
      </c>
      <c r="C60" s="64">
        <f t="shared" si="0"/>
        <v>0.30508981686547254</v>
      </c>
      <c r="D60" s="64">
        <f t="shared" si="1"/>
        <v>0.14976061364837875</v>
      </c>
      <c r="E60" s="74">
        <f t="shared" si="2"/>
        <v>0.5</v>
      </c>
      <c r="F60" s="64">
        <f t="shared" si="3"/>
        <v>0.71041902008256597</v>
      </c>
      <c r="G60" s="65">
        <f t="shared" si="4"/>
        <v>0.34872612100966394</v>
      </c>
      <c r="H60" s="76">
        <f t="shared" si="5"/>
        <v>0.32223627089327955</v>
      </c>
      <c r="I60" s="64">
        <f t="shared" si="6"/>
        <v>0.63922025503138891</v>
      </c>
      <c r="J60" s="65">
        <f t="shared" si="7"/>
        <v>0.31377650894256343</v>
      </c>
      <c r="K60" s="55">
        <f t="shared" si="8"/>
        <v>0.27682571605121475</v>
      </c>
      <c r="L60" s="55">
        <f t="shared" si="9"/>
        <v>0.82431951683189675</v>
      </c>
      <c r="M60" s="55">
        <f t="shared" si="10"/>
        <v>0.40463689660777735</v>
      </c>
      <c r="N60" s="55">
        <f t="shared" si="11"/>
        <v>1.3743873338328254</v>
      </c>
    </row>
    <row r="61" spans="1:14">
      <c r="A61" s="56">
        <v>47</v>
      </c>
      <c r="B61" s="62">
        <v>0.25</v>
      </c>
      <c r="C61" s="64">
        <f t="shared" si="0"/>
        <v>0.30902218053935543</v>
      </c>
      <c r="D61" s="64">
        <f t="shared" si="1"/>
        <v>0.15169090815292779</v>
      </c>
      <c r="E61" s="74">
        <f t="shared" si="2"/>
        <v>0.5</v>
      </c>
      <c r="F61" s="64">
        <f t="shared" si="3"/>
        <v>0.71635345292578267</v>
      </c>
      <c r="G61" s="65">
        <f t="shared" si="4"/>
        <v>0.35163917891958141</v>
      </c>
      <c r="H61" s="76">
        <f t="shared" si="5"/>
        <v>0.32155948993722228</v>
      </c>
      <c r="I61" s="64">
        <f t="shared" si="6"/>
        <v>0.63952557924427422</v>
      </c>
      <c r="J61" s="65">
        <f t="shared" si="7"/>
        <v>0.31392638461508893</v>
      </c>
      <c r="K61" s="55">
        <f t="shared" si="8"/>
        <v>0.28121392645608467</v>
      </c>
      <c r="L61" s="55">
        <f t="shared" si="9"/>
        <v>0.81947766751485518</v>
      </c>
      <c r="M61" s="55">
        <f t="shared" si="10"/>
        <v>0.40226015938212012</v>
      </c>
      <c r="N61" s="55">
        <f t="shared" si="11"/>
        <v>1.3549096663179703</v>
      </c>
    </row>
    <row r="62" spans="1:14">
      <c r="A62" s="56">
        <v>48</v>
      </c>
      <c r="B62" s="62">
        <v>0.25</v>
      </c>
      <c r="C62" s="64">
        <f t="shared" si="0"/>
        <v>0.31287881928847711</v>
      </c>
      <c r="D62" s="64">
        <f t="shared" si="1"/>
        <v>0.15358403127195755</v>
      </c>
      <c r="E62" s="74">
        <f t="shared" si="2"/>
        <v>0.5</v>
      </c>
      <c r="F62" s="64">
        <f t="shared" si="3"/>
        <v>0.72217360730499625</v>
      </c>
      <c r="G62" s="65">
        <f t="shared" si="4"/>
        <v>0.35449614051965883</v>
      </c>
      <c r="H62" s="76">
        <f t="shared" si="5"/>
        <v>0.32094884151145164</v>
      </c>
      <c r="I62" s="64">
        <f t="shared" si="6"/>
        <v>0.639801068305069</v>
      </c>
      <c r="J62" s="65">
        <f t="shared" si="7"/>
        <v>0.31406161499157914</v>
      </c>
      <c r="K62" s="55">
        <f t="shared" si="8"/>
        <v>0.28622298488660258</v>
      </c>
      <c r="L62" s="55">
        <f t="shared" si="9"/>
        <v>0.81492556093864799</v>
      </c>
      <c r="M62" s="55">
        <f t="shared" si="10"/>
        <v>0.40002564929178097</v>
      </c>
      <c r="N62" s="55">
        <f t="shared" si="11"/>
        <v>1.3399841053793224</v>
      </c>
    </row>
    <row r="63" spans="1:14">
      <c r="A63" s="56">
        <v>49</v>
      </c>
      <c r="B63" s="62">
        <v>0.25</v>
      </c>
      <c r="C63" s="64">
        <f t="shared" si="0"/>
        <v>0.31666119133611131</v>
      </c>
      <c r="D63" s="64">
        <f t="shared" si="1"/>
        <v>0.15544069880914366</v>
      </c>
      <c r="E63" s="74">
        <f t="shared" si="2"/>
        <v>0.5</v>
      </c>
      <c r="F63" s="64">
        <f t="shared" si="3"/>
        <v>0.72788168386307861</v>
      </c>
      <c r="G63" s="65">
        <f t="shared" si="4"/>
        <v>0.35729808604794006</v>
      </c>
      <c r="H63" s="76">
        <f t="shared" si="5"/>
        <v>0.32039786338986209</v>
      </c>
      <c r="I63" s="64">
        <f t="shared" si="6"/>
        <v>0.64004963759441702</v>
      </c>
      <c r="J63" s="65">
        <f t="shared" si="7"/>
        <v>0.31418363115616094</v>
      </c>
      <c r="K63" s="55">
        <f t="shared" si="8"/>
        <v>0.29174506341374151</v>
      </c>
      <c r="L63" s="55">
        <f t="shared" si="9"/>
        <v>0.8106777432095974</v>
      </c>
      <c r="M63" s="55">
        <f t="shared" si="10"/>
        <v>0.3979405066400038</v>
      </c>
      <c r="N63" s="55">
        <f t="shared" si="11"/>
        <v>1.3293063621697252</v>
      </c>
    </row>
    <row r="64" spans="1:14">
      <c r="A64" s="56">
        <v>50</v>
      </c>
      <c r="B64" s="62">
        <v>0.25</v>
      </c>
      <c r="C64" s="64">
        <f t="shared" si="0"/>
        <v>0.32037072682474971</v>
      </c>
      <c r="D64" s="64">
        <f t="shared" si="1"/>
        <v>0.15726161278404005</v>
      </c>
      <c r="E64" s="74">
        <f t="shared" si="2"/>
        <v>0.5</v>
      </c>
      <c r="F64" s="64">
        <f t="shared" si="3"/>
        <v>0.73347984086545892</v>
      </c>
      <c r="G64" s="65">
        <f t="shared" si="4"/>
        <v>0.36004607494049012</v>
      </c>
      <c r="H64" s="76">
        <f t="shared" si="5"/>
        <v>0.31990072481116605</v>
      </c>
      <c r="I64" s="64">
        <f t="shared" si="6"/>
        <v>0.64027391761275498</v>
      </c>
      <c r="J64" s="65">
        <f t="shared" si="7"/>
        <v>0.3142937243527168</v>
      </c>
      <c r="K64" s="55">
        <f t="shared" si="8"/>
        <v>0.29767804050153934</v>
      </c>
      <c r="L64" s="55">
        <f t="shared" si="9"/>
        <v>0.80674447412199746</v>
      </c>
      <c r="M64" s="55">
        <f t="shared" si="10"/>
        <v>0.39600976769153567</v>
      </c>
      <c r="N64" s="55">
        <f t="shared" si="11"/>
        <v>1.3225618880477277</v>
      </c>
    </row>
    <row r="65" spans="1:14">
      <c r="A65" s="56">
        <v>51</v>
      </c>
      <c r="B65" s="62">
        <v>0.25</v>
      </c>
      <c r="C65" s="64">
        <f t="shared" si="0"/>
        <v>0.32400882835684897</v>
      </c>
      <c r="D65" s="64">
        <f t="shared" si="1"/>
        <v>0.15904746169751768</v>
      </c>
      <c r="E65" s="74">
        <f t="shared" si="2"/>
        <v>0.5</v>
      </c>
      <c r="F65" s="64">
        <f t="shared" si="3"/>
        <v>0.73897019501617978</v>
      </c>
      <c r="G65" s="65">
        <f t="shared" si="4"/>
        <v>0.36274114623197617</v>
      </c>
      <c r="H65" s="76">
        <f t="shared" si="5"/>
        <v>0.31945216477449012</v>
      </c>
      <c r="I65" s="64">
        <f t="shared" si="6"/>
        <v>0.64047628181775229</v>
      </c>
      <c r="J65" s="65">
        <f t="shared" si="7"/>
        <v>0.31439305964955577</v>
      </c>
      <c r="K65" s="55">
        <f t="shared" si="8"/>
        <v>0.30392590488745985</v>
      </c>
      <c r="L65" s="55">
        <f t="shared" si="9"/>
        <v>0.80313204940332084</v>
      </c>
      <c r="M65" s="55">
        <f t="shared" si="10"/>
        <v>0.39423652285437311</v>
      </c>
      <c r="N65" s="55">
        <f t="shared" si="11"/>
        <v>1.3194298386444068</v>
      </c>
    </row>
    <row r="66" spans="1:14">
      <c r="A66" s="56">
        <v>52</v>
      </c>
      <c r="B66" s="62">
        <v>0.25</v>
      </c>
      <c r="C66" s="64">
        <f t="shared" si="0"/>
        <v>0.32757687152516529</v>
      </c>
      <c r="D66" s="64">
        <f t="shared" si="1"/>
        <v>0.16079892079209171</v>
      </c>
      <c r="E66" s="74">
        <f t="shared" si="2"/>
        <v>0.5</v>
      </c>
      <c r="F66" s="64">
        <f t="shared" si="3"/>
        <v>0.74435482225823835</v>
      </c>
      <c r="G66" s="65">
        <f t="shared" si="4"/>
        <v>0.36538431894853407</v>
      </c>
      <c r="H66" s="76">
        <f t="shared" si="5"/>
        <v>0.31904743636449551</v>
      </c>
      <c r="I66" s="64">
        <f t="shared" si="6"/>
        <v>0.64065887174157909</v>
      </c>
      <c r="J66" s="65">
        <f t="shared" si="7"/>
        <v>0.31448268826882353</v>
      </c>
      <c r="K66" s="55">
        <f t="shared" si="8"/>
        <v>0.31039906246801607</v>
      </c>
      <c r="L66" s="55">
        <f t="shared" si="9"/>
        <v>0.79984312879303843</v>
      </c>
      <c r="M66" s="55">
        <f t="shared" si="10"/>
        <v>0.39262207772507574</v>
      </c>
      <c r="N66" s="55">
        <f t="shared" si="11"/>
        <v>1.3195867098513685</v>
      </c>
    </row>
    <row r="67" spans="1:14">
      <c r="A67" s="56">
        <v>53</v>
      </c>
      <c r="B67" s="62">
        <v>0.25</v>
      </c>
      <c r="C67" s="64">
        <f t="shared" si="0"/>
        <v>0.33107620543287586</v>
      </c>
      <c r="D67" s="64">
        <f t="shared" si="1"/>
        <v>0.16251665230723564</v>
      </c>
      <c r="E67" s="74">
        <f t="shared" si="2"/>
        <v>0.5</v>
      </c>
      <c r="F67" s="64">
        <f t="shared" si="3"/>
        <v>0.7496357585585155</v>
      </c>
      <c r="G67" s="65">
        <f t="shared" si="4"/>
        <v>0.36797659249306947</v>
      </c>
      <c r="H67" s="76">
        <f t="shared" si="5"/>
        <v>0.3186822565168419</v>
      </c>
      <c r="I67" s="64">
        <f t="shared" si="6"/>
        <v>0.64082361965380752</v>
      </c>
      <c r="J67" s="65">
        <f t="shared" si="7"/>
        <v>0.3145635587111284</v>
      </c>
      <c r="K67" s="55">
        <f t="shared" si="8"/>
        <v>0.31701455277825169</v>
      </c>
      <c r="L67" s="55">
        <f t="shared" si="9"/>
        <v>0.79687706629610577</v>
      </c>
      <c r="M67" s="55">
        <f t="shared" si="10"/>
        <v>0.39116611520156763</v>
      </c>
      <c r="N67" s="55">
        <f t="shared" si="11"/>
        <v>1.3227096435552628</v>
      </c>
    </row>
    <row r="68" spans="1:14">
      <c r="A68" s="56">
        <v>54</v>
      </c>
      <c r="B68" s="62">
        <v>0.25</v>
      </c>
      <c r="C68" s="64">
        <f t="shared" si="0"/>
        <v>0.33450815320368465</v>
      </c>
      <c r="D68" s="64">
        <f t="shared" si="1"/>
        <v>0.1642013057297789</v>
      </c>
      <c r="E68" s="74">
        <f t="shared" si="2"/>
        <v>0.5</v>
      </c>
      <c r="F68" s="64">
        <f t="shared" si="3"/>
        <v>0.75481500067758989</v>
      </c>
      <c r="G68" s="65">
        <f t="shared" si="4"/>
        <v>0.37051894702313931</v>
      </c>
      <c r="H68" s="76">
        <f t="shared" si="5"/>
        <v>0.31835276069238505</v>
      </c>
      <c r="I68" s="64">
        <f t="shared" si="6"/>
        <v>0.64097226900977855</v>
      </c>
      <c r="J68" s="65">
        <f t="shared" si="7"/>
        <v>0.31463652679310955</v>
      </c>
      <c r="K68" s="55">
        <f t="shared" si="8"/>
        <v>0.32369618186105159</v>
      </c>
      <c r="L68" s="55">
        <f t="shared" si="9"/>
        <v>0.79423023928923575</v>
      </c>
      <c r="M68" s="55">
        <f t="shared" si="10"/>
        <v>0.38986685703280105</v>
      </c>
      <c r="N68" s="55">
        <f t="shared" si="11"/>
        <v>1.3284794042660271</v>
      </c>
    </row>
    <row r="69" spans="1:14">
      <c r="A69" s="56">
        <v>55</v>
      </c>
      <c r="B69" s="62">
        <v>0.25</v>
      </c>
      <c r="C69" s="64">
        <f t="shared" si="0"/>
        <v>0.3378740124821053</v>
      </c>
      <c r="D69" s="64">
        <f t="shared" si="1"/>
        <v>0.16585351803948253</v>
      </c>
      <c r="E69" s="74">
        <f t="shared" si="2"/>
        <v>0.5</v>
      </c>
      <c r="F69" s="64">
        <f t="shared" si="3"/>
        <v>0.7598945069247276</v>
      </c>
      <c r="G69" s="65">
        <f t="shared" si="4"/>
        <v>0.37301234382155668</v>
      </c>
      <c r="H69" s="76">
        <f t="shared" si="5"/>
        <v>0.31805546198044299</v>
      </c>
      <c r="I69" s="64">
        <f t="shared" si="6"/>
        <v>0.64110639290082938</v>
      </c>
      <c r="J69" s="65">
        <f t="shared" si="7"/>
        <v>0.31470236470417146</v>
      </c>
      <c r="K69" s="55">
        <f t="shared" si="8"/>
        <v>0.3303745784453751</v>
      </c>
      <c r="L69" s="55">
        <f t="shared" si="9"/>
        <v>0.79189637349347874</v>
      </c>
      <c r="M69" s="55">
        <f t="shared" si="10"/>
        <v>0.38872122333929876</v>
      </c>
      <c r="N69" s="55">
        <f t="shared" si="11"/>
        <v>1.3365830307725484</v>
      </c>
    </row>
    <row r="70" spans="1:14">
      <c r="A70" s="56">
        <v>56</v>
      </c>
      <c r="B70" s="62">
        <v>0.25</v>
      </c>
      <c r="C70" s="64">
        <f t="shared" si="0"/>
        <v>0.34117505592410985</v>
      </c>
      <c r="D70" s="64">
        <f t="shared" si="1"/>
        <v>0.16747391394988601</v>
      </c>
      <c r="E70" s="74">
        <f t="shared" si="2"/>
        <v>0.5</v>
      </c>
      <c r="F70" s="64">
        <f t="shared" si="3"/>
        <v>0.76487619789833317</v>
      </c>
      <c r="G70" s="65">
        <f t="shared" si="4"/>
        <v>0.37545772565985885</v>
      </c>
      <c r="H70" s="76">
        <f t="shared" si="5"/>
        <v>0.31778721419834133</v>
      </c>
      <c r="I70" s="64">
        <f t="shared" si="6"/>
        <v>0.64122741070163392</v>
      </c>
      <c r="J70" s="65">
        <f t="shared" si="7"/>
        <v>0.3147617691782279</v>
      </c>
      <c r="K70" s="55">
        <f t="shared" si="8"/>
        <v>0.33698718039845421</v>
      </c>
      <c r="L70" s="55">
        <f t="shared" si="9"/>
        <v>0.78986686115737903</v>
      </c>
      <c r="M70" s="55">
        <f t="shared" si="10"/>
        <v>0.38772498880094552</v>
      </c>
      <c r="N70" s="55">
        <f t="shared" si="11"/>
        <v>1.3467161696151693</v>
      </c>
    </row>
    <row r="71" spans="1:14">
      <c r="A71" s="56">
        <v>57</v>
      </c>
      <c r="B71" s="62">
        <v>0.25</v>
      </c>
      <c r="C71" s="64">
        <f t="shared" si="0"/>
        <v>0.34441253167832919</v>
      </c>
      <c r="D71" s="64">
        <f t="shared" si="1"/>
        <v>0.16906310614451578</v>
      </c>
      <c r="E71" s="74">
        <f t="shared" si="2"/>
        <v>0.5</v>
      </c>
      <c r="F71" s="64">
        <f t="shared" si="3"/>
        <v>0.76976195721214202</v>
      </c>
      <c r="G71" s="65">
        <f t="shared" si="4"/>
        <v>0.37785601715477596</v>
      </c>
      <c r="H71" s="76">
        <f t="shared" si="5"/>
        <v>0.31754517859673226</v>
      </c>
      <c r="I71" s="64">
        <f t="shared" si="6"/>
        <v>0.64133660309082574</v>
      </c>
      <c r="J71" s="65">
        <f t="shared" si="7"/>
        <v>0.31481536886693301</v>
      </c>
      <c r="K71" s="55">
        <f t="shared" si="8"/>
        <v>0.34347815839288265</v>
      </c>
      <c r="L71" s="55">
        <f t="shared" si="9"/>
        <v>0.78813107011840766</v>
      </c>
      <c r="M71" s="55">
        <f t="shared" si="10"/>
        <v>0.38687293436716436</v>
      </c>
      <c r="N71" s="55">
        <f t="shared" si="11"/>
        <v>1.3585850994967617</v>
      </c>
    </row>
    <row r="72" spans="1:14">
      <c r="A72" s="56">
        <v>58</v>
      </c>
      <c r="B72" s="62">
        <v>0.25</v>
      </c>
      <c r="C72" s="64">
        <f t="shared" si="0"/>
        <v>0.34758766385798734</v>
      </c>
      <c r="D72" s="64">
        <f t="shared" si="1"/>
        <v>0.17062169550854558</v>
      </c>
      <c r="E72" s="74">
        <f t="shared" si="2"/>
        <v>0.5</v>
      </c>
      <c r="F72" s="64">
        <f t="shared" si="3"/>
        <v>0.77455363220742857</v>
      </c>
      <c r="G72" s="65">
        <f t="shared" si="4"/>
        <v>0.38020812511783569</v>
      </c>
      <c r="H72" s="76">
        <f t="shared" si="5"/>
        <v>0.31732679381834861</v>
      </c>
      <c r="I72" s="64">
        <f t="shared" si="6"/>
        <v>0.64143512560386251</v>
      </c>
      <c r="J72" s="65">
        <f t="shared" si="7"/>
        <v>0.31486373099242826</v>
      </c>
      <c r="K72" s="55">
        <f t="shared" si="8"/>
        <v>0.34979828364240756</v>
      </c>
      <c r="L72" s="55">
        <f t="shared" si="9"/>
        <v>0.7866766417241583</v>
      </c>
      <c r="M72" s="55">
        <f t="shared" si="10"/>
        <v>0.38615899349864158</v>
      </c>
      <c r="N72" s="55">
        <f t="shared" si="11"/>
        <v>1.3719084577726033</v>
      </c>
    </row>
    <row r="73" spans="1:14">
      <c r="A73" s="56">
        <v>59</v>
      </c>
      <c r="B73" s="62">
        <v>0.25</v>
      </c>
      <c r="C73" s="64">
        <f t="shared" si="0"/>
        <v>0.3507016530037475</v>
      </c>
      <c r="D73" s="64">
        <f t="shared" si="1"/>
        <v>0.17215027135599534</v>
      </c>
      <c r="E73" s="74">
        <f t="shared" si="2"/>
        <v>0.5</v>
      </c>
      <c r="F73" s="64">
        <f t="shared" si="3"/>
        <v>0.77925303465149909</v>
      </c>
      <c r="G73" s="65">
        <f t="shared" si="4"/>
        <v>0.38251493889823474</v>
      </c>
      <c r="H73" s="76">
        <f t="shared" si="5"/>
        <v>0.31712974879227507</v>
      </c>
      <c r="I73" s="64">
        <f t="shared" si="6"/>
        <v>0.64152402086155313</v>
      </c>
      <c r="J73" s="65">
        <f t="shared" si="7"/>
        <v>0.31490736735000641</v>
      </c>
      <c r="K73" s="55">
        <f t="shared" si="8"/>
        <v>0.35590474641710829</v>
      </c>
      <c r="L73" s="55">
        <f t="shared" si="9"/>
        <v>0.78548977589691971</v>
      </c>
      <c r="M73" s="55">
        <f t="shared" si="10"/>
        <v>0.38557639209807126</v>
      </c>
      <c r="N73" s="55">
        <f t="shared" si="11"/>
        <v>1.3864186818756836</v>
      </c>
    </row>
    <row r="74" spans="1:14">
      <c r="A74" s="56">
        <v>60</v>
      </c>
      <c r="B74" s="62">
        <v>0.25</v>
      </c>
      <c r="C74" s="64">
        <f t="shared" si="0"/>
        <v>0.35375567653764528</v>
      </c>
      <c r="D74" s="64">
        <f t="shared" si="1"/>
        <v>0.17364941165255526</v>
      </c>
      <c r="E74" s="74">
        <f t="shared" si="2"/>
        <v>0.5</v>
      </c>
      <c r="F74" s="64">
        <f t="shared" si="3"/>
        <v>0.78386194142273469</v>
      </c>
      <c r="G74" s="65">
        <f t="shared" si="4"/>
        <v>0.3847773307191088</v>
      </c>
      <c r="H74" s="76">
        <f t="shared" si="5"/>
        <v>0.31695195827689382</v>
      </c>
      <c r="I74" s="64">
        <f t="shared" si="6"/>
        <v>0.64160422960366004</v>
      </c>
      <c r="J74" s="65">
        <f t="shared" si="7"/>
        <v>0.31494673972421838</v>
      </c>
      <c r="K74" s="55">
        <f t="shared" si="8"/>
        <v>0.36176093185632474</v>
      </c>
      <c r="L74" s="55">
        <f t="shared" si="9"/>
        <v>0.78455550191400703</v>
      </c>
      <c r="M74" s="55">
        <f t="shared" si="10"/>
        <v>0.38511778142914027</v>
      </c>
      <c r="N74" s="55">
        <f t="shared" si="11"/>
        <v>1.4018631799616768</v>
      </c>
    </row>
    <row r="75" spans="1:14">
      <c r="A75" s="56">
        <v>61</v>
      </c>
      <c r="B75" s="62">
        <v>0.25</v>
      </c>
      <c r="C75" s="64">
        <f t="shared" si="0"/>
        <v>0.35675088920828052</v>
      </c>
      <c r="D75" s="64">
        <f t="shared" si="1"/>
        <v>0.17511968323411883</v>
      </c>
      <c r="E75" s="74">
        <f t="shared" si="2"/>
        <v>0.5</v>
      </c>
      <c r="F75" s="64">
        <f t="shared" si="3"/>
        <v>0.78838209518244162</v>
      </c>
      <c r="G75" s="65">
        <f t="shared" si="4"/>
        <v>0.38699615600732629</v>
      </c>
      <c r="H75" s="76">
        <f t="shared" si="5"/>
        <v>0.31679154079268002</v>
      </c>
      <c r="I75" s="64">
        <f t="shared" si="6"/>
        <v>0.64167660064433762</v>
      </c>
      <c r="J75" s="65">
        <f t="shared" si="7"/>
        <v>0.31498226477573799</v>
      </c>
      <c r="K75" s="55">
        <f t="shared" si="8"/>
        <v>0.36733615936278846</v>
      </c>
      <c r="L75" s="55">
        <f t="shared" si="9"/>
        <v>0.78385793375021995</v>
      </c>
      <c r="M75" s="55">
        <f t="shared" si="10"/>
        <v>0.38477536345746344</v>
      </c>
      <c r="N75" s="55">
        <f t="shared" si="11"/>
        <v>1.418005246211457</v>
      </c>
    </row>
    <row r="76" spans="1:14">
      <c r="A76" s="56">
        <v>62</v>
      </c>
      <c r="B76" s="62">
        <v>0.25</v>
      </c>
      <c r="C76" s="64">
        <f t="shared" si="0"/>
        <v>0.35968842352743619</v>
      </c>
      <c r="D76" s="64">
        <f t="shared" si="1"/>
        <v>0.17656164202110747</v>
      </c>
      <c r="E76" s="74">
        <f t="shared" si="2"/>
        <v>0.5</v>
      </c>
      <c r="F76" s="64">
        <f t="shared" si="3"/>
        <v>0.79281520503376435</v>
      </c>
      <c r="G76" s="65">
        <f t="shared" si="4"/>
        <v>0.38917225371693126</v>
      </c>
      <c r="H76" s="76">
        <f t="shared" si="5"/>
        <v>0.31664679871132484</v>
      </c>
      <c r="I76" s="64">
        <f t="shared" si="6"/>
        <v>0.6417418998547626</v>
      </c>
      <c r="J76" s="65">
        <f t="shared" si="7"/>
        <v>0.31501431845069988</v>
      </c>
      <c r="K76" s="55">
        <f t="shared" si="8"/>
        <v>0.37260539159030986</v>
      </c>
      <c r="L76" s="55">
        <f t="shared" si="9"/>
        <v>0.78338050908687751</v>
      </c>
      <c r="M76" s="55">
        <f t="shared" si="10"/>
        <v>0.38454100817386982</v>
      </c>
      <c r="N76" s="55">
        <f t="shared" si="11"/>
        <v>1.4346247371245795</v>
      </c>
    </row>
    <row r="77" spans="1:14">
      <c r="A77" s="56">
        <v>63</v>
      </c>
      <c r="B77" s="62">
        <v>0.25</v>
      </c>
      <c r="C77" s="64">
        <f t="shared" si="0"/>
        <v>0.36256939019828943</v>
      </c>
      <c r="D77" s="64">
        <f t="shared" si="1"/>
        <v>0.17797583322866833</v>
      </c>
      <c r="E77" s="74">
        <f t="shared" si="2"/>
        <v>0.5</v>
      </c>
      <c r="F77" s="64">
        <f t="shared" si="3"/>
        <v>0.79716294716790992</v>
      </c>
      <c r="G77" s="65">
        <f t="shared" si="4"/>
        <v>0.3913064466463585</v>
      </c>
      <c r="H77" s="76">
        <f t="shared" si="5"/>
        <v>0.31651620029047489</v>
      </c>
      <c r="I77" s="64">
        <f t="shared" si="6"/>
        <v>0.64180081826801461</v>
      </c>
      <c r="J77" s="65">
        <f t="shared" si="7"/>
        <v>0.31504323995917388</v>
      </c>
      <c r="K77" s="55">
        <f t="shared" si="8"/>
        <v>0.37754891873614416</v>
      </c>
      <c r="L77" s="55">
        <f t="shared" si="9"/>
        <v>0.78310621133316816</v>
      </c>
      <c r="M77" s="55">
        <f t="shared" si="10"/>
        <v>0.38440636257887772</v>
      </c>
      <c r="N77" s="55">
        <f t="shared" si="11"/>
        <v>1.4515185257914114</v>
      </c>
    </row>
    <row r="78" spans="1:14">
      <c r="A78" s="56">
        <v>64</v>
      </c>
      <c r="B78" s="62">
        <v>0.25</v>
      </c>
      <c r="C78" s="64">
        <f t="shared" si="0"/>
        <v>0.36539487853537644</v>
      </c>
      <c r="D78" s="64">
        <f t="shared" si="1"/>
        <v>0.179362791572824</v>
      </c>
      <c r="E78" s="74">
        <f t="shared" si="2"/>
        <v>0.5</v>
      </c>
      <c r="F78" s="64">
        <f t="shared" si="3"/>
        <v>0.80142696549792825</v>
      </c>
      <c r="G78" s="65">
        <f t="shared" si="4"/>
        <v>0.39339954174953945</v>
      </c>
      <c r="H78" s="76">
        <f t="shared" si="5"/>
        <v>0.31639836346397088</v>
      </c>
      <c r="I78" s="64">
        <f t="shared" si="6"/>
        <v>0.6418539793919783</v>
      </c>
      <c r="J78" s="65">
        <f t="shared" si="7"/>
        <v>0.31506933536487713</v>
      </c>
      <c r="K78" s="55">
        <f t="shared" si="8"/>
        <v>0.3821520235236025</v>
      </c>
      <c r="L78" s="55">
        <f t="shared" si="9"/>
        <v>0.78301777422942842</v>
      </c>
      <c r="M78" s="55">
        <f t="shared" si="10"/>
        <v>0.38436295111709434</v>
      </c>
      <c r="N78" s="55">
        <f t="shared" si="11"/>
        <v>1.468500751561983</v>
      </c>
    </row>
    <row r="79" spans="1:14">
      <c r="A79" s="56">
        <v>65</v>
      </c>
      <c r="B79" s="62">
        <v>0.25</v>
      </c>
      <c r="C79" s="64">
        <f t="shared" ref="C79:C142" si="12">$G$5*(C78+($B$8/$B$1)*B79)</f>
        <v>0.3681659568764703</v>
      </c>
      <c r="D79" s="64">
        <f t="shared" ref="D79:D142" si="13">$B$5*$B$4*C79/$B$7</f>
        <v>0.18072304147265247</v>
      </c>
      <c r="E79" s="74">
        <f t="shared" ref="E79:E142" si="14">IF(F78&gt;($B$9*(1+$L$2)),0,IF(F78&lt;($B$9*(1-$L$2)),0.5,E78))</f>
        <v>0.5</v>
      </c>
      <c r="F79" s="64">
        <f t="shared" ref="F79:F142" si="15">$G$5*(F78+($B$8/$B$1)*E79)</f>
        <v>0.80560887228028755</v>
      </c>
      <c r="G79" s="65">
        <f t="shared" ref="G79:G142" si="16">$B$5*$B$4*F79/$B$7</f>
        <v>0.39545233044101713</v>
      </c>
      <c r="H79" s="76">
        <f t="shared" ref="H79:H142" si="17">($B$9-I78)*$L$3</f>
        <v>0.31629204121604348</v>
      </c>
      <c r="I79" s="64">
        <f t="shared" ref="I79:I142" si="18">$G$5*(I78+($B$8/$B$1)*H79)</f>
        <v>0.64190194580765547</v>
      </c>
      <c r="J79" s="65">
        <f t="shared" ref="J79:J142" si="19">$B$5*$B$4*I79/$B$7</f>
        <v>0.31509288082411313</v>
      </c>
      <c r="K79" s="55">
        <f t="shared" ref="K79:K142" si="20">($B$9-L78)*$L$4+N78*$B$8*$L$5</f>
        <v>0.38640463191601915</v>
      </c>
      <c r="L79" s="55">
        <f t="shared" ref="L79:L142" si="21">$G$5*(L78+($B$8/$B$1)*K79)</f>
        <v>0.78309786880801235</v>
      </c>
      <c r="M79" s="55">
        <f t="shared" ref="M79:M142" si="22">$B$5*$B$4*L79/$B$7</f>
        <v>0.38440226745141809</v>
      </c>
      <c r="N79" s="55">
        <f t="shared" ref="N79:N141" si="23">N78+($B$9-L79)</f>
        <v>1.4854028827539707</v>
      </c>
    </row>
    <row r="80" spans="1:14">
      <c r="A80" s="56">
        <v>66</v>
      </c>
      <c r="B80" s="62">
        <v>0.25</v>
      </c>
      <c r="C80" s="64">
        <f t="shared" si="12"/>
        <v>0.3708836729865273</v>
      </c>
      <c r="D80" s="64">
        <f t="shared" si="13"/>
        <v>0.182057097248574</v>
      </c>
      <c r="E80" s="74">
        <f t="shared" si="14"/>
        <v>0.5</v>
      </c>
      <c r="F80" s="64">
        <f t="shared" si="15"/>
        <v>0.80971024872448005</v>
      </c>
      <c r="G80" s="65">
        <f t="shared" si="16"/>
        <v>0.39746558889518613</v>
      </c>
      <c r="H80" s="76">
        <f t="shared" si="17"/>
        <v>0.31619610838468915</v>
      </c>
      <c r="I80" s="64">
        <f t="shared" si="18"/>
        <v>0.64194522512271446</v>
      </c>
      <c r="J80" s="65">
        <f t="shared" si="19"/>
        <v>0.31511412550821338</v>
      </c>
      <c r="K80" s="55">
        <f t="shared" si="20"/>
        <v>0.39030095424492833</v>
      </c>
      <c r="L80" s="55">
        <f t="shared" si="21"/>
        <v>0.78332927267544072</v>
      </c>
      <c r="M80" s="55">
        <f t="shared" si="22"/>
        <v>0.38451585755921885</v>
      </c>
      <c r="N80" s="55">
        <f t="shared" si="23"/>
        <v>1.5020736100785301</v>
      </c>
    </row>
    <row r="81" spans="1:14">
      <c r="A81" s="56">
        <v>67</v>
      </c>
      <c r="B81" s="62">
        <v>0</v>
      </c>
      <c r="C81" s="64">
        <f t="shared" si="12"/>
        <v>0.36374162292167989</v>
      </c>
      <c r="D81" s="64">
        <f t="shared" si="13"/>
        <v>0.17855125162118413</v>
      </c>
      <c r="E81" s="74">
        <f t="shared" si="14"/>
        <v>0.5</v>
      </c>
      <c r="F81" s="64">
        <f t="shared" si="15"/>
        <v>0.8137326455908892</v>
      </c>
      <c r="G81" s="65">
        <f t="shared" si="16"/>
        <v>0.39944007833976947</v>
      </c>
      <c r="H81" s="76">
        <f t="shared" si="17"/>
        <v>0.31610954975457117</v>
      </c>
      <c r="I81" s="64">
        <f t="shared" si="18"/>
        <v>0.64198427534328084</v>
      </c>
      <c r="J81" s="65">
        <f t="shared" si="19"/>
        <v>0.31513329424040909</v>
      </c>
      <c r="K81" s="55">
        <f t="shared" si="20"/>
        <v>0.39383912106796587</v>
      </c>
      <c r="L81" s="55">
        <f t="shared" si="21"/>
        <v>0.78369502174951444</v>
      </c>
      <c r="M81" s="55">
        <f t="shared" si="22"/>
        <v>0.38469539421611998</v>
      </c>
      <c r="N81" s="55">
        <f t="shared" si="23"/>
        <v>1.5183785883290157</v>
      </c>
    </row>
    <row r="82" spans="1:14">
      <c r="A82" s="56">
        <v>68</v>
      </c>
      <c r="B82" s="62">
        <v>0</v>
      </c>
      <c r="C82" s="64">
        <f t="shared" si="12"/>
        <v>0.35673710622064447</v>
      </c>
      <c r="D82" s="64">
        <f t="shared" si="13"/>
        <v>0.17511291752588415</v>
      </c>
      <c r="E82" s="74">
        <f t="shared" si="14"/>
        <v>0.5</v>
      </c>
      <c r="F82" s="64">
        <f t="shared" si="15"/>
        <v>0.81767758377714339</v>
      </c>
      <c r="G82" s="65">
        <f t="shared" si="16"/>
        <v>0.40137654534364475</v>
      </c>
      <c r="H82" s="76">
        <f t="shared" si="17"/>
        <v>0.31603144931343841</v>
      </c>
      <c r="I82" s="64">
        <f t="shared" si="18"/>
        <v>0.64201950972081689</v>
      </c>
      <c r="J82" s="65">
        <f t="shared" si="19"/>
        <v>0.31515058987503741</v>
      </c>
      <c r="K82" s="55">
        <f t="shared" si="20"/>
        <v>0.39702081769993502</v>
      </c>
      <c r="L82" s="55">
        <f t="shared" si="21"/>
        <v>0.78417854473720472</v>
      </c>
      <c r="M82" s="55">
        <f t="shared" si="22"/>
        <v>0.38493274300767777</v>
      </c>
      <c r="N82" s="55">
        <f t="shared" si="23"/>
        <v>1.5342000435918111</v>
      </c>
    </row>
    <row r="83" spans="1:14">
      <c r="A83" s="56">
        <v>69</v>
      </c>
      <c r="B83" s="62">
        <v>0</v>
      </c>
      <c r="C83" s="64">
        <f t="shared" si="12"/>
        <v>0.34986747442450666</v>
      </c>
      <c r="D83" s="64">
        <f t="shared" si="13"/>
        <v>0.17174079490344454</v>
      </c>
      <c r="E83" s="74">
        <f t="shared" si="14"/>
        <v>0.5</v>
      </c>
      <c r="F83" s="64">
        <f t="shared" si="15"/>
        <v>0.82154655489317829</v>
      </c>
      <c r="G83" s="65">
        <f t="shared" si="16"/>
        <v>0.40327572209912704</v>
      </c>
      <c r="H83" s="76">
        <f t="shared" si="17"/>
        <v>0.3159609805583663</v>
      </c>
      <c r="I83" s="64">
        <f t="shared" si="18"/>
        <v>0.64205130112538111</v>
      </c>
      <c r="J83" s="65">
        <f t="shared" si="19"/>
        <v>0.31516619544426022</v>
      </c>
      <c r="K83" s="55">
        <f t="shared" si="20"/>
        <v>0.39985092098762531</v>
      </c>
      <c r="L83" s="55">
        <f t="shared" si="21"/>
        <v>0.78476378077369724</v>
      </c>
      <c r="M83" s="55">
        <f t="shared" si="22"/>
        <v>0.38522002007531231</v>
      </c>
      <c r="N83" s="55">
        <f t="shared" si="23"/>
        <v>1.549436262818114</v>
      </c>
    </row>
    <row r="84" spans="1:14">
      <c r="A84" s="56">
        <v>70</v>
      </c>
      <c r="B84" s="62">
        <v>0</v>
      </c>
      <c r="C84" s="64">
        <f t="shared" si="12"/>
        <v>0.34313013007531956</v>
      </c>
      <c r="D84" s="64">
        <f t="shared" si="13"/>
        <v>0.16843360872967722</v>
      </c>
      <c r="E84" s="74">
        <f t="shared" si="14"/>
        <v>0.5</v>
      </c>
      <c r="F84" s="64">
        <f t="shared" si="15"/>
        <v>0.82534102182522562</v>
      </c>
      <c r="G84" s="65">
        <f t="shared" si="16"/>
        <v>0.405138326698816</v>
      </c>
      <c r="H84" s="76">
        <f t="shared" si="17"/>
        <v>0.31589739774923786</v>
      </c>
      <c r="I84" s="64">
        <f t="shared" si="18"/>
        <v>0.64207998599155003</v>
      </c>
      <c r="J84" s="65">
        <f t="shared" si="19"/>
        <v>0.3151802760950142</v>
      </c>
      <c r="K84" s="55">
        <f t="shared" si="20"/>
        <v>0.40233714152895295</v>
      </c>
      <c r="L84" s="55">
        <f t="shared" si="21"/>
        <v>0.78543528076043512</v>
      </c>
      <c r="M84" s="55">
        <f t="shared" si="22"/>
        <v>0.38554964186050311</v>
      </c>
      <c r="N84" s="55">
        <f t="shared" si="23"/>
        <v>1.5640009820576788</v>
      </c>
    </row>
    <row r="85" spans="1:14">
      <c r="A85" s="56">
        <v>71</v>
      </c>
      <c r="B85" s="62">
        <v>0</v>
      </c>
      <c r="C85" s="64">
        <f t="shared" si="12"/>
        <v>0.33652252573398594</v>
      </c>
      <c r="D85" s="64">
        <f t="shared" si="13"/>
        <v>0.16519010853333946</v>
      </c>
      <c r="E85" s="74">
        <f t="shared" si="14"/>
        <v>0.5</v>
      </c>
      <c r="F85" s="64">
        <f t="shared" si="15"/>
        <v>0.82906241928894109</v>
      </c>
      <c r="G85" s="65">
        <f t="shared" si="16"/>
        <v>0.40696506340711225</v>
      </c>
      <c r="H85" s="76">
        <f t="shared" si="17"/>
        <v>0.31584002801690003</v>
      </c>
      <c r="I85" s="64">
        <f t="shared" si="18"/>
        <v>0.64210586787875845</v>
      </c>
      <c r="J85" s="65">
        <f t="shared" si="19"/>
        <v>0.31519298083668845</v>
      </c>
      <c r="K85" s="55">
        <f t="shared" si="20"/>
        <v>0.40448967417297277</v>
      </c>
      <c r="L85" s="55">
        <f t="shared" si="21"/>
        <v>0.78617829304092191</v>
      </c>
      <c r="M85" s="55">
        <f t="shared" si="22"/>
        <v>0.38591436716080069</v>
      </c>
      <c r="N85" s="55">
        <f t="shared" si="23"/>
        <v>1.5778226890167568</v>
      </c>
    </row>
    <row r="86" spans="1:14">
      <c r="A86" s="56">
        <v>72</v>
      </c>
      <c r="B86" s="62">
        <v>0</v>
      </c>
      <c r="C86" s="64">
        <f t="shared" si="12"/>
        <v>0.33004216301705303</v>
      </c>
      <c r="D86" s="64">
        <f t="shared" si="13"/>
        <v>0.16200906792332168</v>
      </c>
      <c r="E86" s="74">
        <f t="shared" si="14"/>
        <v>0.5</v>
      </c>
      <c r="F86" s="64">
        <f t="shared" si="15"/>
        <v>0.83271215437188084</v>
      </c>
      <c r="G86" s="65">
        <f t="shared" si="16"/>
        <v>0.40875662292650478</v>
      </c>
      <c r="H86" s="76">
        <f t="shared" si="17"/>
        <v>0.31578826424248319</v>
      </c>
      <c r="I86" s="64">
        <f t="shared" si="18"/>
        <v>0.64212922068373668</v>
      </c>
      <c r="J86" s="65">
        <f t="shared" si="19"/>
        <v>0.31520444411802601</v>
      </c>
      <c r="K86" s="55">
        <f t="shared" si="20"/>
        <v>0.40632085928217787</v>
      </c>
      <c r="L86" s="55">
        <f t="shared" si="21"/>
        <v>0.78697883413809089</v>
      </c>
      <c r="M86" s="55">
        <f t="shared" si="22"/>
        <v>0.38630733185295107</v>
      </c>
      <c r="N86" s="55">
        <f t="shared" si="23"/>
        <v>1.5908438548786661</v>
      </c>
    </row>
    <row r="87" spans="1:14">
      <c r="A87" s="56">
        <v>73</v>
      </c>
      <c r="B87" s="62">
        <v>0</v>
      </c>
      <c r="C87" s="64">
        <f t="shared" si="12"/>
        <v>0.32368659165205538</v>
      </c>
      <c r="D87" s="64">
        <f t="shared" si="13"/>
        <v>0.15888928412494008</v>
      </c>
      <c r="E87" s="74">
        <f t="shared" si="14"/>
        <v>0.5</v>
      </c>
      <c r="F87" s="64">
        <f t="shared" si="15"/>
        <v>0.83629160706553152</v>
      </c>
      <c r="G87" s="65">
        <f t="shared" si="16"/>
        <v>0.41051368265873067</v>
      </c>
      <c r="H87" s="76">
        <f t="shared" si="17"/>
        <v>0.31574155863252673</v>
      </c>
      <c r="I87" s="64">
        <f t="shared" si="18"/>
        <v>0.64215029153904024</v>
      </c>
      <c r="J87" s="65">
        <f t="shared" si="19"/>
        <v>0.3152147872499364</v>
      </c>
      <c r="K87" s="55">
        <f t="shared" si="20"/>
        <v>0.40784485689469818</v>
      </c>
      <c r="L87" s="55">
        <f t="shared" si="21"/>
        <v>0.78782374534696853</v>
      </c>
      <c r="M87" s="55">
        <f t="shared" si="22"/>
        <v>0.3867220766727551</v>
      </c>
      <c r="N87" s="55">
        <f t="shared" si="23"/>
        <v>1.6030201095316976</v>
      </c>
    </row>
    <row r="88" spans="1:14">
      <c r="A88" s="56">
        <v>74</v>
      </c>
      <c r="B88" s="62">
        <v>0</v>
      </c>
      <c r="C88" s="64">
        <f t="shared" si="12"/>
        <v>0.31745340855104898</v>
      </c>
      <c r="D88" s="64">
        <f t="shared" si="13"/>
        <v>0.15582957752515855</v>
      </c>
      <c r="E88" s="74">
        <f t="shared" si="14"/>
        <v>0.5</v>
      </c>
      <c r="F88" s="64">
        <f t="shared" si="15"/>
        <v>0.8398021307870952</v>
      </c>
      <c r="G88" s="65">
        <f t="shared" si="16"/>
        <v>0.41223690696090515</v>
      </c>
      <c r="H88" s="76">
        <f t="shared" si="17"/>
        <v>0.31569941692191961</v>
      </c>
      <c r="I88" s="64">
        <f t="shared" si="18"/>
        <v>0.64216930342834588</v>
      </c>
      <c r="J88" s="65">
        <f t="shared" si="19"/>
        <v>0.31522411968927599</v>
      </c>
      <c r="K88" s="55">
        <f t="shared" si="20"/>
        <v>0.40907733559367049</v>
      </c>
      <c r="L88" s="55">
        <f t="shared" si="21"/>
        <v>0.7887007360319721</v>
      </c>
      <c r="M88" s="55">
        <f t="shared" si="22"/>
        <v>0.38715256846857915</v>
      </c>
      <c r="N88" s="55">
        <f t="shared" si="23"/>
        <v>1.6143193734997254</v>
      </c>
    </row>
    <row r="89" spans="1:14">
      <c r="A89" s="56">
        <v>75</v>
      </c>
      <c r="B89" s="62">
        <v>0</v>
      </c>
      <c r="C89" s="64">
        <f t="shared" si="12"/>
        <v>0.31134025690198619</v>
      </c>
      <c r="D89" s="64">
        <f t="shared" si="13"/>
        <v>0.15282879122656856</v>
      </c>
      <c r="E89" s="74">
        <f t="shared" si="14"/>
        <v>0.5</v>
      </c>
      <c r="F89" s="64">
        <f t="shared" si="15"/>
        <v>0.84324505289122631</v>
      </c>
      <c r="G89" s="65">
        <f t="shared" si="16"/>
        <v>0.41392694739672081</v>
      </c>
      <c r="H89" s="76">
        <f t="shared" si="17"/>
        <v>0.31566139314330832</v>
      </c>
      <c r="I89" s="64">
        <f t="shared" si="18"/>
        <v>0.64218645754619086</v>
      </c>
      <c r="J89" s="65">
        <f t="shared" si="19"/>
        <v>0.31523254019718233</v>
      </c>
      <c r="K89" s="55">
        <f t="shared" si="20"/>
        <v>0.41003517757598995</v>
      </c>
      <c r="L89" s="55">
        <f t="shared" si="21"/>
        <v>0.78959841452036583</v>
      </c>
      <c r="M89" s="55">
        <f t="shared" si="22"/>
        <v>0.38759321536614527</v>
      </c>
      <c r="N89" s="55">
        <f t="shared" si="23"/>
        <v>1.6247209589793596</v>
      </c>
    </row>
    <row r="90" spans="1:14">
      <c r="A90" s="56">
        <v>76</v>
      </c>
      <c r="B90" s="62">
        <v>0</v>
      </c>
      <c r="C90" s="64">
        <f t="shared" si="12"/>
        <v>0.30534482527758783</v>
      </c>
      <c r="D90" s="64">
        <f t="shared" si="13"/>
        <v>0.14988579060995766</v>
      </c>
      <c r="E90" s="74">
        <f t="shared" si="14"/>
        <v>0</v>
      </c>
      <c r="F90" s="64">
        <f t="shared" si="15"/>
        <v>0.82700681210756477</v>
      </c>
      <c r="G90" s="65">
        <f t="shared" si="16"/>
        <v>0.40595601959153754</v>
      </c>
      <c r="H90" s="76">
        <f t="shared" si="17"/>
        <v>0.31562708490761837</v>
      </c>
      <c r="I90" s="64">
        <f t="shared" si="18"/>
        <v>0.64220193542712678</v>
      </c>
      <c r="J90" s="65">
        <f t="shared" si="19"/>
        <v>0.31524013788422006</v>
      </c>
      <c r="K90" s="55">
        <f t="shared" si="20"/>
        <v>0.41073620111431475</v>
      </c>
      <c r="L90" s="55">
        <f t="shared" si="21"/>
        <v>0.79050630751306683</v>
      </c>
      <c r="M90" s="55">
        <f t="shared" si="22"/>
        <v>0.38803887629678829</v>
      </c>
      <c r="N90" s="55">
        <f t="shared" si="23"/>
        <v>1.634214651466293</v>
      </c>
    </row>
    <row r="91" spans="1:14">
      <c r="A91" s="56">
        <v>77</v>
      </c>
      <c r="B91" s="62">
        <v>0</v>
      </c>
      <c r="C91" s="64">
        <f t="shared" si="12"/>
        <v>0.29946484676137575</v>
      </c>
      <c r="D91" s="64">
        <f t="shared" si="13"/>
        <v>0.14699946290530178</v>
      </c>
      <c r="E91" s="74">
        <f t="shared" si="14"/>
        <v>0</v>
      </c>
      <c r="F91" s="64">
        <f t="shared" si="15"/>
        <v>0.81108126863869212</v>
      </c>
      <c r="G91" s="65">
        <f t="shared" si="16"/>
        <v>0.39813858672181329</v>
      </c>
      <c r="H91" s="76">
        <f t="shared" si="17"/>
        <v>0.31559612914574653</v>
      </c>
      <c r="I91" s="64">
        <f t="shared" si="18"/>
        <v>0.64221590086682057</v>
      </c>
      <c r="J91" s="65">
        <f t="shared" si="19"/>
        <v>0.31524699315339916</v>
      </c>
      <c r="K91" s="55">
        <f t="shared" si="20"/>
        <v>0.41119890132577674</v>
      </c>
      <c r="L91" s="55">
        <f t="shared" si="21"/>
        <v>0.79141486895208779</v>
      </c>
      <c r="M91" s="55">
        <f t="shared" si="22"/>
        <v>0.38848486535025128</v>
      </c>
      <c r="N91" s="55">
        <f t="shared" si="23"/>
        <v>1.6427997825142051</v>
      </c>
    </row>
    <row r="92" spans="1:14">
      <c r="A92" s="56">
        <v>78</v>
      </c>
      <c r="B92" s="62">
        <v>0</v>
      </c>
      <c r="C92" s="64">
        <f t="shared" si="12"/>
        <v>0.29369809809053499</v>
      </c>
      <c r="D92" s="64">
        <f t="shared" si="13"/>
        <v>0.14416871677101864</v>
      </c>
      <c r="E92" s="74">
        <f t="shared" si="14"/>
        <v>0</v>
      </c>
      <c r="F92" s="64">
        <f t="shared" si="15"/>
        <v>0.79546240092032827</v>
      </c>
      <c r="G92" s="65">
        <f t="shared" si="16"/>
        <v>0.39047169295909412</v>
      </c>
      <c r="H92" s="76">
        <f t="shared" si="17"/>
        <v>0.31556819826635896</v>
      </c>
      <c r="I92" s="64">
        <f t="shared" si="18"/>
        <v>0.64222850165543299</v>
      </c>
      <c r="J92" s="65">
        <f t="shared" si="19"/>
        <v>0.31525317855104512</v>
      </c>
      <c r="K92" s="55">
        <f t="shared" si="20"/>
        <v>0.41144220989923375</v>
      </c>
      <c r="L92" s="55">
        <f t="shared" si="21"/>
        <v>0.79231547929138646</v>
      </c>
      <c r="M92" s="55">
        <f t="shared" si="22"/>
        <v>0.38892695141676498</v>
      </c>
      <c r="N92" s="55">
        <f t="shared" si="23"/>
        <v>1.6504843032228187</v>
      </c>
    </row>
    <row r="93" spans="1:14">
      <c r="A93" s="56">
        <v>79</v>
      </c>
      <c r="B93" s="62">
        <v>0</v>
      </c>
      <c r="C93" s="64">
        <f t="shared" si="12"/>
        <v>0.28804239881528199</v>
      </c>
      <c r="D93" s="64">
        <f t="shared" si="13"/>
        <v>0.14139248188132364</v>
      </c>
      <c r="E93" s="74">
        <f t="shared" si="14"/>
        <v>0</v>
      </c>
      <c r="F93" s="64">
        <f t="shared" si="15"/>
        <v>0.78014430334453377</v>
      </c>
      <c r="G93" s="65">
        <f t="shared" si="16"/>
        <v>0.38295243939486168</v>
      </c>
      <c r="H93" s="76">
        <f t="shared" si="17"/>
        <v>0.3155429966891341</v>
      </c>
      <c r="I93" s="64">
        <f t="shared" si="18"/>
        <v>0.64223987114161729</v>
      </c>
      <c r="J93" s="65">
        <f t="shared" si="19"/>
        <v>0.31525875953452509</v>
      </c>
      <c r="K93" s="55">
        <f t="shared" si="20"/>
        <v>0.41148527419070369</v>
      </c>
      <c r="L93" s="55">
        <f t="shared" si="21"/>
        <v>0.79320043611573077</v>
      </c>
      <c r="M93" s="55">
        <f t="shared" si="22"/>
        <v>0.38936135358209378</v>
      </c>
      <c r="N93" s="55">
        <f t="shared" si="23"/>
        <v>1.657283867107088</v>
      </c>
    </row>
    <row r="94" spans="1:14">
      <c r="A94" s="56">
        <v>80</v>
      </c>
      <c r="B94" s="62">
        <v>0</v>
      </c>
      <c r="C94" s="64">
        <f t="shared" si="12"/>
        <v>0.28249561047442068</v>
      </c>
      <c r="D94" s="64">
        <f t="shared" si="13"/>
        <v>0.13866970852153185</v>
      </c>
      <c r="E94" s="74">
        <f t="shared" si="14"/>
        <v>0</v>
      </c>
      <c r="F94" s="64">
        <f t="shared" si="15"/>
        <v>0.76512118402675633</v>
      </c>
      <c r="G94" s="65">
        <f t="shared" si="16"/>
        <v>0.37557798294443473</v>
      </c>
      <c r="H94" s="76">
        <f t="shared" si="17"/>
        <v>0.31552025771676551</v>
      </c>
      <c r="I94" s="64">
        <f t="shared" si="18"/>
        <v>0.64225012964368966</v>
      </c>
      <c r="J94" s="65">
        <f t="shared" si="19"/>
        <v>0.31526379516495434</v>
      </c>
      <c r="K94" s="55">
        <f t="shared" si="20"/>
        <v>0.41134725587423965</v>
      </c>
      <c r="L94" s="55">
        <f t="shared" si="21"/>
        <v>0.7940629370413439</v>
      </c>
      <c r="M94" s="55">
        <f t="shared" si="22"/>
        <v>0.38978473273390946</v>
      </c>
      <c r="N94" s="55">
        <f t="shared" si="23"/>
        <v>1.6632209300657441</v>
      </c>
    </row>
    <row r="95" spans="1:14">
      <c r="A95" s="56">
        <v>81</v>
      </c>
      <c r="B95" s="62">
        <v>0</v>
      </c>
      <c r="C95" s="64">
        <f t="shared" si="12"/>
        <v>0.2770556357867745</v>
      </c>
      <c r="D95" s="64">
        <f t="shared" si="13"/>
        <v>0.13599936719115319</v>
      </c>
      <c r="E95" s="74">
        <f t="shared" si="14"/>
        <v>0</v>
      </c>
      <c r="F95" s="64">
        <f t="shared" si="15"/>
        <v>0.75038736261587713</v>
      </c>
      <c r="G95" s="65">
        <f t="shared" si="16"/>
        <v>0.36834553527197811</v>
      </c>
      <c r="H95" s="76">
        <f t="shared" si="17"/>
        <v>0.31549974071262077</v>
      </c>
      <c r="I95" s="64">
        <f t="shared" si="18"/>
        <v>0.64225938572290586</v>
      </c>
      <c r="J95" s="65">
        <f t="shared" si="19"/>
        <v>0.31526833873221477</v>
      </c>
      <c r="K95" s="55">
        <f t="shared" si="20"/>
        <v>0.41104714913309093</v>
      </c>
      <c r="L95" s="55">
        <f t="shared" si="21"/>
        <v>0.79489705581351799</v>
      </c>
      <c r="M95" s="55">
        <f t="shared" si="22"/>
        <v>0.39019417982873505</v>
      </c>
      <c r="N95" s="55">
        <f t="shared" si="23"/>
        <v>1.6683238742522262</v>
      </c>
    </row>
    <row r="96" spans="1:14">
      <c r="A96" s="56">
        <v>82</v>
      </c>
      <c r="B96" s="62">
        <v>0</v>
      </c>
      <c r="C96" s="64">
        <f t="shared" si="12"/>
        <v>0.27172041785818923</v>
      </c>
      <c r="D96" s="64">
        <f t="shared" si="13"/>
        <v>0.13338044821463066</v>
      </c>
      <c r="E96" s="74">
        <f t="shared" si="14"/>
        <v>0.5</v>
      </c>
      <c r="F96" s="64">
        <f t="shared" si="15"/>
        <v>0.7555521312107778</v>
      </c>
      <c r="G96" s="65">
        <f t="shared" si="16"/>
        <v>0.37088078512748301</v>
      </c>
      <c r="H96" s="76">
        <f t="shared" si="17"/>
        <v>0.31548122855418836</v>
      </c>
      <c r="I96" s="64">
        <f t="shared" si="18"/>
        <v>0.64226773733231735</v>
      </c>
      <c r="J96" s="65">
        <f t="shared" si="19"/>
        <v>0.31527243831889801</v>
      </c>
      <c r="K96" s="55">
        <f t="shared" si="20"/>
        <v>0.41060361819349839</v>
      </c>
      <c r="L96" s="55">
        <f t="shared" si="21"/>
        <v>0.79569771249100807</v>
      </c>
      <c r="M96" s="55">
        <f t="shared" si="22"/>
        <v>0.39058720125624291</v>
      </c>
      <c r="N96" s="55">
        <f t="shared" si="23"/>
        <v>1.6726261617612181</v>
      </c>
    </row>
    <row r="97" spans="1:14">
      <c r="A97" s="56">
        <v>83</v>
      </c>
      <c r="B97" s="62">
        <v>0</v>
      </c>
      <c r="C97" s="64">
        <f t="shared" si="12"/>
        <v>0.26648793940380622</v>
      </c>
      <c r="D97" s="64">
        <f t="shared" si="13"/>
        <v>0.13081196135957496</v>
      </c>
      <c r="E97" s="74">
        <f t="shared" si="14"/>
        <v>0.5</v>
      </c>
      <c r="F97" s="64">
        <f t="shared" si="15"/>
        <v>0.7606174426481791</v>
      </c>
      <c r="G97" s="65">
        <f t="shared" si="16"/>
        <v>0.37336721406496493</v>
      </c>
      <c r="H97" s="76">
        <f t="shared" si="17"/>
        <v>0.3154645253353654</v>
      </c>
      <c r="I97" s="64">
        <f t="shared" si="18"/>
        <v>0.64227527285336616</v>
      </c>
      <c r="J97" s="65">
        <f t="shared" si="19"/>
        <v>0.315276137309143</v>
      </c>
      <c r="K97" s="55">
        <f t="shared" si="20"/>
        <v>0.41003485384067634</v>
      </c>
      <c r="L97" s="55">
        <f t="shared" si="21"/>
        <v>0.79646063857574145</v>
      </c>
      <c r="M97" s="55">
        <f t="shared" si="22"/>
        <v>0.3909617017223414</v>
      </c>
      <c r="N97" s="55">
        <f t="shared" si="23"/>
        <v>1.6761655231854768</v>
      </c>
    </row>
    <row r="98" spans="1:14">
      <c r="A98" s="56">
        <v>84</v>
      </c>
      <c r="B98" s="62">
        <v>0</v>
      </c>
      <c r="C98" s="64">
        <f t="shared" si="12"/>
        <v>0.26135622198531216</v>
      </c>
      <c r="D98" s="64">
        <f t="shared" si="13"/>
        <v>0.12829293546235002</v>
      </c>
      <c r="E98" s="74">
        <f t="shared" si="14"/>
        <v>0.5</v>
      </c>
      <c r="F98" s="64">
        <f t="shared" si="15"/>
        <v>0.76558521215932451</v>
      </c>
      <c r="G98" s="65">
        <f t="shared" si="16"/>
        <v>0.37580576222136208</v>
      </c>
      <c r="H98" s="76">
        <f t="shared" si="17"/>
        <v>0.31544945429326776</v>
      </c>
      <c r="I98" s="64">
        <f t="shared" si="18"/>
        <v>0.64228207203118681</v>
      </c>
      <c r="J98" s="65">
        <f t="shared" si="19"/>
        <v>0.3152794748477511</v>
      </c>
      <c r="K98" s="55">
        <f t="shared" si="20"/>
        <v>0.40935844841303159</v>
      </c>
      <c r="L98" s="55">
        <f t="shared" si="21"/>
        <v>0.79718233791007609</v>
      </c>
      <c r="M98" s="55">
        <f t="shared" si="22"/>
        <v>0.39131596505466115</v>
      </c>
      <c r="N98" s="55">
        <f t="shared" si="23"/>
        <v>1.6789831852754009</v>
      </c>
    </row>
    <row r="99" spans="1:14">
      <c r="A99" s="56">
        <v>85</v>
      </c>
      <c r="B99" s="62">
        <v>0</v>
      </c>
      <c r="C99" s="64">
        <f t="shared" si="12"/>
        <v>0.25632332526287738</v>
      </c>
      <c r="D99" s="64">
        <f t="shared" si="13"/>
        <v>0.12582241806086916</v>
      </c>
      <c r="E99" s="74">
        <f t="shared" si="14"/>
        <v>0.5</v>
      </c>
      <c r="F99" s="64">
        <f t="shared" si="15"/>
        <v>0.77045731809414286</v>
      </c>
      <c r="G99" s="65">
        <f t="shared" si="16"/>
        <v>0.37819735162953966</v>
      </c>
      <c r="H99" s="76">
        <f t="shared" si="17"/>
        <v>0.31543585593762646</v>
      </c>
      <c r="I99" s="64">
        <f t="shared" si="18"/>
        <v>0.64228820681851428</v>
      </c>
      <c r="J99" s="65">
        <f t="shared" si="19"/>
        <v>0.3152824862544385</v>
      </c>
      <c r="K99" s="55">
        <f t="shared" si="20"/>
        <v>0.40859128864594407</v>
      </c>
      <c r="L99" s="55">
        <f t="shared" si="21"/>
        <v>0.79786004412334666</v>
      </c>
      <c r="M99" s="55">
        <f t="shared" si="22"/>
        <v>0.39164863331417726</v>
      </c>
      <c r="N99" s="55">
        <f t="shared" si="23"/>
        <v>1.6811231411520544</v>
      </c>
    </row>
    <row r="100" spans="1:14">
      <c r="A100" s="56">
        <v>86</v>
      </c>
      <c r="B100" s="62">
        <v>0</v>
      </c>
      <c r="C100" s="64">
        <f t="shared" si="12"/>
        <v>0.25138734626149889</v>
      </c>
      <c r="D100" s="64">
        <f t="shared" si="13"/>
        <v>0.12339947503446227</v>
      </c>
      <c r="E100" s="74">
        <f t="shared" si="14"/>
        <v>0.5</v>
      </c>
      <c r="F100" s="64">
        <f t="shared" si="15"/>
        <v>0.77523560263146607</v>
      </c>
      <c r="G100" s="65">
        <f t="shared" si="16"/>
        <v>0.38054288656691726</v>
      </c>
      <c r="H100" s="76">
        <f t="shared" si="17"/>
        <v>0.31542358636297152</v>
      </c>
      <c r="I100" s="64">
        <f t="shared" si="18"/>
        <v>0.64229374213712875</v>
      </c>
      <c r="J100" s="65">
        <f t="shared" si="19"/>
        <v>0.31528520339760951</v>
      </c>
      <c r="K100" s="55">
        <f t="shared" si="20"/>
        <v>0.40774946562979986</v>
      </c>
      <c r="L100" s="55">
        <f t="shared" si="21"/>
        <v>0.79849167536553256</v>
      </c>
      <c r="M100" s="55">
        <f t="shared" si="22"/>
        <v>0.39195868457515054</v>
      </c>
      <c r="N100" s="55">
        <f t="shared" si="23"/>
        <v>1.682631465786522</v>
      </c>
    </row>
    <row r="101" spans="1:14">
      <c r="A101" s="56">
        <v>87</v>
      </c>
      <c r="B101" s="62">
        <v>0</v>
      </c>
      <c r="C101" s="64">
        <f t="shared" si="12"/>
        <v>0.24654641865147175</v>
      </c>
      <c r="D101" s="64">
        <f t="shared" si="13"/>
        <v>0.12102319025067772</v>
      </c>
      <c r="E101" s="74">
        <f t="shared" si="14"/>
        <v>0.5</v>
      </c>
      <c r="F101" s="64">
        <f t="shared" si="15"/>
        <v>0.77992187247557065</v>
      </c>
      <c r="G101" s="65">
        <f t="shared" si="16"/>
        <v>0.38284325389738261</v>
      </c>
      <c r="H101" s="76">
        <f t="shared" si="17"/>
        <v>0.31541251572574258</v>
      </c>
      <c r="I101" s="64">
        <f t="shared" si="18"/>
        <v>0.64229873656489422</v>
      </c>
      <c r="J101" s="65">
        <f t="shared" si="19"/>
        <v>0.31528765503160594</v>
      </c>
      <c r="K101" s="55">
        <f t="shared" si="20"/>
        <v>0.40684820105770025</v>
      </c>
      <c r="L101" s="55">
        <f t="shared" si="21"/>
        <v>0.79907578701933157</v>
      </c>
      <c r="M101" s="55">
        <f t="shared" si="22"/>
        <v>0.39224540971272098</v>
      </c>
      <c r="N101" s="55">
        <f t="shared" si="23"/>
        <v>1.6835556787671906</v>
      </c>
    </row>
    <row r="102" spans="1:14">
      <c r="A102" s="56">
        <v>88</v>
      </c>
      <c r="B102" s="62">
        <v>0</v>
      </c>
      <c r="C102" s="64">
        <f t="shared" si="12"/>
        <v>0.24179871204271627</v>
      </c>
      <c r="D102" s="64">
        <f t="shared" si="13"/>
        <v>0.11869266521888615</v>
      </c>
      <c r="E102" s="74">
        <f t="shared" si="14"/>
        <v>0.5</v>
      </c>
      <c r="F102" s="64">
        <f t="shared" si="15"/>
        <v>0.78451789953930573</v>
      </c>
      <c r="G102" s="65">
        <f t="shared" si="16"/>
        <v>0.38509932340662167</v>
      </c>
      <c r="H102" s="76">
        <f t="shared" si="17"/>
        <v>0.31540252687021164</v>
      </c>
      <c r="I102" s="64">
        <f t="shared" si="18"/>
        <v>0.64230324295566255</v>
      </c>
      <c r="J102" s="65">
        <f t="shared" si="19"/>
        <v>0.31528986710100149</v>
      </c>
      <c r="K102" s="55">
        <f t="shared" si="20"/>
        <v>0.40590178886546269</v>
      </c>
      <c r="L102" s="55">
        <f t="shared" si="21"/>
        <v>0.79961152303340322</v>
      </c>
      <c r="M102" s="55">
        <f t="shared" si="22"/>
        <v>0.39250838851366965</v>
      </c>
      <c r="N102" s="55">
        <f t="shared" si="23"/>
        <v>1.6839441557337875</v>
      </c>
    </row>
    <row r="103" spans="1:14">
      <c r="A103" s="56">
        <v>89</v>
      </c>
      <c r="B103" s="62">
        <v>0</v>
      </c>
      <c r="C103" s="64">
        <f t="shared" si="12"/>
        <v>0.23714243129269405</v>
      </c>
      <c r="D103" s="64">
        <f t="shared" si="13"/>
        <v>0.1164070187505547</v>
      </c>
      <c r="E103" s="74">
        <f t="shared" si="14"/>
        <v>0.5</v>
      </c>
      <c r="F103" s="64">
        <f t="shared" si="15"/>
        <v>0.78902542161406608</v>
      </c>
      <c r="G103" s="65">
        <f t="shared" si="16"/>
        <v>0.38731194813099057</v>
      </c>
      <c r="H103" s="76">
        <f t="shared" si="17"/>
        <v>0.315393514088675</v>
      </c>
      <c r="I103" s="64">
        <f t="shared" si="18"/>
        <v>0.642307308998603</v>
      </c>
      <c r="J103" s="65">
        <f t="shared" si="19"/>
        <v>0.3152918630151626</v>
      </c>
      <c r="K103" s="55">
        <f t="shared" si="20"/>
        <v>0.40492355130930269</v>
      </c>
      <c r="L103" s="55">
        <f t="shared" si="21"/>
        <v>0.800098566469719</v>
      </c>
      <c r="M103" s="55">
        <f t="shared" si="22"/>
        <v>0.39274746540140537</v>
      </c>
      <c r="N103" s="55">
        <f t="shared" si="23"/>
        <v>1.6838455892640685</v>
      </c>
    </row>
    <row r="104" spans="1:14">
      <c r="A104" s="56">
        <v>90</v>
      </c>
      <c r="B104" s="62">
        <v>0</v>
      </c>
      <c r="C104" s="64">
        <f t="shared" si="12"/>
        <v>0.23257581582765152</v>
      </c>
      <c r="D104" s="64">
        <f t="shared" si="13"/>
        <v>0.11416538662606295</v>
      </c>
      <c r="E104" s="74">
        <f t="shared" si="14"/>
        <v>0.5</v>
      </c>
      <c r="F104" s="64">
        <f t="shared" si="15"/>
        <v>0.79344614302686378</v>
      </c>
      <c r="G104" s="65">
        <f t="shared" si="16"/>
        <v>0.38948196468005497</v>
      </c>
      <c r="H104" s="76">
        <f t="shared" si="17"/>
        <v>0.31538538200279409</v>
      </c>
      <c r="I104" s="64">
        <f t="shared" si="18"/>
        <v>0.6423109777228756</v>
      </c>
      <c r="J104" s="65">
        <f t="shared" si="19"/>
        <v>0.31529366389597868</v>
      </c>
      <c r="K104" s="55">
        <f t="shared" si="20"/>
        <v>0.40392580848393855</v>
      </c>
      <c r="L104" s="55">
        <f t="shared" si="21"/>
        <v>0.80053708980741933</v>
      </c>
      <c r="M104" s="55">
        <f t="shared" si="22"/>
        <v>0.39296272504142832</v>
      </c>
      <c r="N104" s="55">
        <f t="shared" si="23"/>
        <v>1.6833084994566492</v>
      </c>
    </row>
    <row r="105" spans="1:14">
      <c r="A105" s="56">
        <v>91</v>
      </c>
      <c r="B105" s="62">
        <v>0</v>
      </c>
      <c r="C105" s="64">
        <f t="shared" si="12"/>
        <v>0.22809713897693409</v>
      </c>
      <c r="D105" s="64">
        <f t="shared" si="13"/>
        <v>0.11196692126793537</v>
      </c>
      <c r="E105" s="74">
        <f t="shared" si="14"/>
        <v>0.5</v>
      </c>
      <c r="F105" s="64">
        <f t="shared" si="15"/>
        <v>0.79778173528474694</v>
      </c>
      <c r="G105" s="65">
        <f t="shared" si="16"/>
        <v>0.39161019355291848</v>
      </c>
      <c r="H105" s="76">
        <f t="shared" si="17"/>
        <v>0.31537804455424889</v>
      </c>
      <c r="I105" s="64">
        <f t="shared" si="18"/>
        <v>0.64231428795299006</v>
      </c>
      <c r="J105" s="65">
        <f t="shared" si="19"/>
        <v>0.31529528880138641</v>
      </c>
      <c r="K105" s="55">
        <f t="shared" si="20"/>
        <v>0.40291986025475723</v>
      </c>
      <c r="L105" s="55">
        <f t="shared" si="21"/>
        <v>0.80092770549486458</v>
      </c>
      <c r="M105" s="55">
        <f t="shared" si="22"/>
        <v>0.39315446806862442</v>
      </c>
      <c r="N105" s="55">
        <f t="shared" si="23"/>
        <v>1.6823807939617845</v>
      </c>
    </row>
    <row r="106" spans="1:14">
      <c r="A106" s="56">
        <v>92</v>
      </c>
      <c r="B106" s="62">
        <v>0</v>
      </c>
      <c r="C106" s="64">
        <f t="shared" si="12"/>
        <v>0.22370470732011943</v>
      </c>
      <c r="D106" s="64">
        <f t="shared" si="13"/>
        <v>0.10981079142036597</v>
      </c>
      <c r="E106" s="74">
        <f t="shared" si="14"/>
        <v>0.5</v>
      </c>
      <c r="F106" s="64">
        <f t="shared" si="15"/>
        <v>0.80203383770680847</v>
      </c>
      <c r="G106" s="65">
        <f t="shared" si="16"/>
        <v>0.39369743944845909</v>
      </c>
      <c r="H106" s="76">
        <f t="shared" si="17"/>
        <v>0.31537142409401997</v>
      </c>
      <c r="I106" s="64">
        <f t="shared" si="18"/>
        <v>0.64231727471966871</v>
      </c>
      <c r="J106" s="65">
        <f t="shared" si="19"/>
        <v>0.31529675492705134</v>
      </c>
      <c r="K106" s="55">
        <f t="shared" si="20"/>
        <v>0.4019159795610992</v>
      </c>
      <c r="L106" s="55">
        <f t="shared" si="21"/>
        <v>0.80127141719118777</v>
      </c>
      <c r="M106" s="55">
        <f t="shared" si="22"/>
        <v>0.39332318715301845</v>
      </c>
      <c r="N106" s="55">
        <f t="shared" si="23"/>
        <v>1.6811093767705967</v>
      </c>
    </row>
    <row r="107" spans="1:14">
      <c r="A107" s="56">
        <v>93</v>
      </c>
      <c r="B107" s="62">
        <v>0</v>
      </c>
      <c r="C107" s="64">
        <f t="shared" si="12"/>
        <v>0.21939686004672285</v>
      </c>
      <c r="D107" s="64">
        <f t="shared" si="13"/>
        <v>0.10769618183491447</v>
      </c>
      <c r="E107" s="74">
        <f t="shared" si="14"/>
        <v>0.5</v>
      </c>
      <c r="F107" s="64">
        <f t="shared" si="15"/>
        <v>0.80620405804402473</v>
      </c>
      <c r="G107" s="65">
        <f t="shared" si="16"/>
        <v>0.39574449156959179</v>
      </c>
      <c r="H107" s="76">
        <f t="shared" si="17"/>
        <v>0.31536545056066267</v>
      </c>
      <c r="I107" s="64">
        <f t="shared" si="18"/>
        <v>0.64231996963056137</v>
      </c>
      <c r="J107" s="65">
        <f t="shared" si="19"/>
        <v>0.31529807778834235</v>
      </c>
      <c r="K107" s="55">
        <f t="shared" si="20"/>
        <v>0.40092341604256776</v>
      </c>
      <c r="L107" s="55">
        <f t="shared" si="21"/>
        <v>0.80156957208904012</v>
      </c>
      <c r="M107" s="55">
        <f t="shared" si="22"/>
        <v>0.39346954359625669</v>
      </c>
      <c r="N107" s="55">
        <f t="shared" si="23"/>
        <v>1.6795398046815566</v>
      </c>
    </row>
    <row r="108" spans="1:14">
      <c r="A108" s="56">
        <v>94</v>
      </c>
      <c r="B108" s="62">
        <v>0</v>
      </c>
      <c r="C108" s="64">
        <f t="shared" si="12"/>
        <v>0.21517196832823263</v>
      </c>
      <c r="D108" s="64">
        <f t="shared" si="13"/>
        <v>0.10562229296225489</v>
      </c>
      <c r="E108" s="74">
        <f t="shared" si="14"/>
        <v>0.5</v>
      </c>
      <c r="F108" s="64">
        <f t="shared" si="15"/>
        <v>0.81029397308715778</v>
      </c>
      <c r="G108" s="65">
        <f t="shared" si="16"/>
        <v>0.39775212392167203</v>
      </c>
      <c r="H108" s="76">
        <f t="shared" si="17"/>
        <v>0.31536006073887735</v>
      </c>
      <c r="I108" s="64">
        <f t="shared" si="18"/>
        <v>0.64232240120473549</v>
      </c>
      <c r="J108" s="65">
        <f t="shared" si="19"/>
        <v>0.3152992713845239</v>
      </c>
      <c r="K108" s="55">
        <f t="shared" si="20"/>
        <v>0.39995040894549339</v>
      </c>
      <c r="L108" s="55">
        <f t="shared" si="21"/>
        <v>0.80182381466176755</v>
      </c>
      <c r="M108" s="55">
        <f t="shared" si="22"/>
        <v>0.39359434462730519</v>
      </c>
      <c r="N108" s="55">
        <f t="shared" si="23"/>
        <v>1.6777159900197891</v>
      </c>
    </row>
    <row r="109" spans="1:14">
      <c r="A109" s="56">
        <v>95</v>
      </c>
      <c r="B109" s="62">
        <v>0</v>
      </c>
      <c r="C109" s="64">
        <f t="shared" si="12"/>
        <v>0.2110284347022382</v>
      </c>
      <c r="D109" s="64">
        <f t="shared" si="13"/>
        <v>0.10358834064986015</v>
      </c>
      <c r="E109" s="74">
        <f t="shared" si="14"/>
        <v>0.5</v>
      </c>
      <c r="F109" s="64">
        <f t="shared" si="15"/>
        <v>0.81430512926295162</v>
      </c>
      <c r="G109" s="65">
        <f t="shared" si="16"/>
        <v>0.39972109560515251</v>
      </c>
      <c r="H109" s="76">
        <f t="shared" si="17"/>
        <v>0.3153551975905291</v>
      </c>
      <c r="I109" s="64">
        <f t="shared" si="18"/>
        <v>0.64232459517448037</v>
      </c>
      <c r="J109" s="65">
        <f t="shared" si="19"/>
        <v>0.31530034834690401</v>
      </c>
      <c r="K109" s="55">
        <f t="shared" si="20"/>
        <v>0.39900420828121441</v>
      </c>
      <c r="L109" s="55">
        <f t="shared" si="21"/>
        <v>0.80203604213130397</v>
      </c>
      <c r="M109" s="55">
        <f t="shared" si="22"/>
        <v>0.39369852154280288</v>
      </c>
      <c r="N109" s="55">
        <f t="shared" si="23"/>
        <v>1.6756799478884852</v>
      </c>
    </row>
    <row r="110" spans="1:14">
      <c r="A110" s="56">
        <v>96</v>
      </c>
      <c r="B110" s="62">
        <v>0</v>
      </c>
      <c r="C110" s="64">
        <f t="shared" si="12"/>
        <v>0.20696469246841784</v>
      </c>
      <c r="D110" s="64">
        <f t="shared" si="13"/>
        <v>0.10159355584550818</v>
      </c>
      <c r="E110" s="74">
        <f t="shared" si="14"/>
        <v>0.5</v>
      </c>
      <c r="F110" s="64">
        <f t="shared" si="15"/>
        <v>0.81823904321884733</v>
      </c>
      <c r="G110" s="65">
        <f t="shared" si="16"/>
        <v>0.40165215110260505</v>
      </c>
      <c r="H110" s="76">
        <f t="shared" si="17"/>
        <v>0.31535080965103934</v>
      </c>
      <c r="I110" s="64">
        <f t="shared" si="18"/>
        <v>0.64232657475762156</v>
      </c>
      <c r="J110" s="65">
        <f t="shared" si="19"/>
        <v>0.31530132007250611</v>
      </c>
      <c r="K110" s="55">
        <f t="shared" si="20"/>
        <v>0.39809110323062857</v>
      </c>
      <c r="L110" s="55">
        <f t="shared" si="21"/>
        <v>0.80220836190791522</v>
      </c>
      <c r="M110" s="55">
        <f t="shared" si="22"/>
        <v>0.39378310881534512</v>
      </c>
      <c r="N110" s="55">
        <f t="shared" si="23"/>
        <v>1.67347158598057</v>
      </c>
    </row>
    <row r="111" spans="1:14">
      <c r="A111" s="56">
        <v>97</v>
      </c>
      <c r="B111" s="62">
        <v>0</v>
      </c>
      <c r="C111" s="64">
        <f t="shared" si="12"/>
        <v>0.20297920509615791</v>
      </c>
      <c r="D111" s="64">
        <f t="shared" si="13"/>
        <v>9.9637184306497761E-2</v>
      </c>
      <c r="E111" s="74">
        <f t="shared" si="14"/>
        <v>0.5</v>
      </c>
      <c r="F111" s="64">
        <f t="shared" si="15"/>
        <v>0.82209720239643869</v>
      </c>
      <c r="G111" s="65">
        <f t="shared" si="16"/>
        <v>0.4035460205602146</v>
      </c>
      <c r="H111" s="76">
        <f t="shared" si="17"/>
        <v>0.31534685048475697</v>
      </c>
      <c r="I111" s="64">
        <f t="shared" si="18"/>
        <v>0.64232836090322465</v>
      </c>
      <c r="J111" s="65">
        <f t="shared" si="19"/>
        <v>0.31530219684467875</v>
      </c>
      <c r="K111" s="55">
        <f t="shared" si="20"/>
        <v>0.39721645681950646</v>
      </c>
      <c r="L111" s="55">
        <f t="shared" si="21"/>
        <v>0.80234305120982297</v>
      </c>
      <c r="M111" s="55">
        <f t="shared" si="22"/>
        <v>0.3938492242718124</v>
      </c>
      <c r="N111" s="55">
        <f t="shared" si="23"/>
        <v>1.6711285347707472</v>
      </c>
    </row>
    <row r="112" spans="1:14">
      <c r="A112" s="56">
        <v>98</v>
      </c>
      <c r="B112" s="62">
        <v>0</v>
      </c>
      <c r="C112" s="64">
        <f t="shared" si="12"/>
        <v>0.19907046564357933</v>
      </c>
      <c r="D112" s="64">
        <f t="shared" si="13"/>
        <v>9.7718486314463782E-2</v>
      </c>
      <c r="E112" s="74">
        <f t="shared" si="14"/>
        <v>0.5</v>
      </c>
      <c r="F112" s="64">
        <f t="shared" si="15"/>
        <v>0.82588106559388452</v>
      </c>
      <c r="G112" s="65">
        <f t="shared" si="16"/>
        <v>0.40540342006385283</v>
      </c>
      <c r="H112" s="76">
        <f t="shared" si="17"/>
        <v>0.31534327819355079</v>
      </c>
      <c r="I112" s="64">
        <f t="shared" si="18"/>
        <v>0.64232997251328983</v>
      </c>
      <c r="J112" s="65">
        <f t="shared" si="19"/>
        <v>0.31530298794191958</v>
      </c>
      <c r="K112" s="55">
        <f t="shared" si="20"/>
        <v>0.39638474592533351</v>
      </c>
      <c r="L112" s="55">
        <f t="shared" si="21"/>
        <v>0.80244251902988384</v>
      </c>
      <c r="M112" s="55">
        <f t="shared" si="22"/>
        <v>0.39389805042380799</v>
      </c>
      <c r="N112" s="55">
        <f t="shared" si="23"/>
        <v>1.6686860157408634</v>
      </c>
    </row>
    <row r="113" spans="1:14">
      <c r="A113" s="56">
        <v>99</v>
      </c>
      <c r="B113" s="62">
        <v>0</v>
      </c>
      <c r="C113" s="64">
        <f t="shared" si="12"/>
        <v>0.19523699618775195</v>
      </c>
      <c r="D113" s="64">
        <f t="shared" si="13"/>
        <v>9.583673639568438E-2</v>
      </c>
      <c r="E113" s="74">
        <f t="shared" si="14"/>
        <v>0.5</v>
      </c>
      <c r="F113" s="64">
        <f t="shared" si="15"/>
        <v>0.82959206351749104</v>
      </c>
      <c r="G113" s="65">
        <f t="shared" si="16"/>
        <v>0.40722505190983554</v>
      </c>
      <c r="H113" s="76">
        <f t="shared" si="17"/>
        <v>0.31534005497342044</v>
      </c>
      <c r="I113" s="64">
        <f t="shared" si="18"/>
        <v>0.64233142664278398</v>
      </c>
      <c r="J113" s="65">
        <f t="shared" si="19"/>
        <v>0.31530370173606587</v>
      </c>
      <c r="K113" s="55">
        <f t="shared" si="20"/>
        <v>0.39559960571803965</v>
      </c>
      <c r="L113" s="55">
        <f t="shared" si="21"/>
        <v>0.80250927057806931</v>
      </c>
      <c r="M113" s="55">
        <f t="shared" si="22"/>
        <v>0.39393081701340099</v>
      </c>
      <c r="N113" s="55">
        <f t="shared" si="23"/>
        <v>1.6661767451627942</v>
      </c>
    </row>
    <row r="114" spans="1:14">
      <c r="A114" s="56">
        <v>100</v>
      </c>
      <c r="B114" s="62">
        <v>0</v>
      </c>
      <c r="C114" s="64">
        <f t="shared" si="12"/>
        <v>0.19147734726588098</v>
      </c>
      <c r="D114" s="64">
        <f t="shared" si="13"/>
        <v>9.3991223046773972E-2</v>
      </c>
      <c r="E114" s="74">
        <f t="shared" si="14"/>
        <v>0.5</v>
      </c>
      <c r="F114" s="64">
        <f t="shared" si="15"/>
        <v>0.83323159932267232</v>
      </c>
      <c r="G114" s="65">
        <f t="shared" si="16"/>
        <v>0.40901160487046589</v>
      </c>
      <c r="H114" s="76">
        <f t="shared" si="17"/>
        <v>0.31533714671443214</v>
      </c>
      <c r="I114" s="64">
        <f t="shared" si="18"/>
        <v>0.64233273868012553</v>
      </c>
      <c r="J114" s="65">
        <f t="shared" si="19"/>
        <v>0.31530434578088984</v>
      </c>
      <c r="K114" s="55">
        <f t="shared" si="20"/>
        <v>0.39486387768293213</v>
      </c>
      <c r="L114" s="55">
        <f t="shared" si="21"/>
        <v>0.80254587429259638</v>
      </c>
      <c r="M114" s="55">
        <f t="shared" si="22"/>
        <v>0.39394878481975293</v>
      </c>
      <c r="N114" s="55">
        <f t="shared" si="23"/>
        <v>1.6636308708701979</v>
      </c>
    </row>
    <row r="115" spans="1:14">
      <c r="A115" s="56">
        <v>101</v>
      </c>
      <c r="B115" s="62">
        <v>0</v>
      </c>
      <c r="C115" s="64">
        <f t="shared" si="12"/>
        <v>0.1877900973272546</v>
      </c>
      <c r="D115" s="64">
        <f t="shared" si="13"/>
        <v>9.2181248465658658E-2</v>
      </c>
      <c r="E115" s="74">
        <f t="shared" si="14"/>
        <v>0.5</v>
      </c>
      <c r="F115" s="64">
        <f t="shared" si="15"/>
        <v>0.83680104914449371</v>
      </c>
      <c r="G115" s="65">
        <f t="shared" si="16"/>
        <v>0.41076375445446456</v>
      </c>
      <c r="H115" s="76">
        <f t="shared" si="17"/>
        <v>0.31533452263974904</v>
      </c>
      <c r="I115" s="64">
        <f t="shared" si="18"/>
        <v>0.64233392251003396</v>
      </c>
      <c r="J115" s="65">
        <f t="shared" si="19"/>
        <v>0.31530492689203726</v>
      </c>
      <c r="K115" s="55">
        <f t="shared" si="20"/>
        <v>0.39417966042365482</v>
      </c>
      <c r="L115" s="55">
        <f t="shared" si="21"/>
        <v>0.80255493147930712</v>
      </c>
      <c r="M115" s="55">
        <f t="shared" si="22"/>
        <v>0.39395323075588301</v>
      </c>
      <c r="N115" s="55">
        <f t="shared" si="23"/>
        <v>1.6610759393908907</v>
      </c>
    </row>
    <row r="116" spans="1:14">
      <c r="A116" s="56">
        <v>102</v>
      </c>
      <c r="B116" s="62">
        <v>0</v>
      </c>
      <c r="C116" s="64">
        <f t="shared" si="12"/>
        <v>0.18417385219574531</v>
      </c>
      <c r="D116" s="64">
        <f t="shared" si="13"/>
        <v>9.0406128287732174E-2</v>
      </c>
      <c r="E116" s="74">
        <f t="shared" si="14"/>
        <v>0.5</v>
      </c>
      <c r="F116" s="64">
        <f t="shared" si="15"/>
        <v>0.84030176261799827</v>
      </c>
      <c r="G116" s="65">
        <f t="shared" si="16"/>
        <v>0.41248216316238406</v>
      </c>
      <c r="H116" s="76">
        <f t="shared" si="17"/>
        <v>0.31533215497993217</v>
      </c>
      <c r="I116" s="64">
        <f t="shared" si="18"/>
        <v>0.64233499066046507</v>
      </c>
      <c r="J116" s="65">
        <f t="shared" si="19"/>
        <v>0.31530545121915404</v>
      </c>
      <c r="K116" s="55">
        <f t="shared" si="20"/>
        <v>0.39354836249519964</v>
      </c>
      <c r="L116" s="55">
        <f t="shared" si="21"/>
        <v>0.80253904860832226</v>
      </c>
      <c r="M116" s="55">
        <f t="shared" si="22"/>
        <v>0.39394543426981993</v>
      </c>
      <c r="N116" s="55">
        <f t="shared" si="23"/>
        <v>1.6585368907825684</v>
      </c>
    </row>
    <row r="117" spans="1:14">
      <c r="A117" s="56">
        <v>103</v>
      </c>
      <c r="B117" s="62">
        <v>0</v>
      </c>
      <c r="C117" s="64">
        <f t="shared" si="12"/>
        <v>0.18062724454266157</v>
      </c>
      <c r="D117" s="64">
        <f t="shared" si="13"/>
        <v>8.8665191327092621E-2</v>
      </c>
      <c r="E117" s="74">
        <f t="shared" si="14"/>
        <v>0</v>
      </c>
      <c r="F117" s="64">
        <f t="shared" si="15"/>
        <v>0.82412020032416478</v>
      </c>
      <c r="G117" s="65">
        <f t="shared" si="16"/>
        <v>0.40453905734583517</v>
      </c>
      <c r="H117" s="76">
        <f t="shared" si="17"/>
        <v>0.31533001867906996</v>
      </c>
      <c r="I117" s="64">
        <f t="shared" si="18"/>
        <v>0.6423359544351892</v>
      </c>
      <c r="J117" s="65">
        <f t="shared" si="19"/>
        <v>0.31530592431096544</v>
      </c>
      <c r="K117" s="55">
        <f t="shared" si="20"/>
        <v>0.39297075657117203</v>
      </c>
      <c r="L117" s="55">
        <f t="shared" si="21"/>
        <v>0.8025008122691405</v>
      </c>
      <c r="M117" s="55">
        <f t="shared" si="22"/>
        <v>0.39392666505071466</v>
      </c>
      <c r="N117" s="55">
        <f t="shared" si="23"/>
        <v>1.656036078513428</v>
      </c>
    </row>
    <row r="118" spans="1:14">
      <c r="A118" s="56">
        <v>104</v>
      </c>
      <c r="B118" s="62">
        <v>0</v>
      </c>
      <c r="C118" s="64">
        <f t="shared" si="12"/>
        <v>0.17714893336975107</v>
      </c>
      <c r="D118" s="64">
        <f t="shared" si="13"/>
        <v>8.6957779322762163E-2</v>
      </c>
      <c r="E118" s="74">
        <f t="shared" si="14"/>
        <v>0</v>
      </c>
      <c r="F118" s="64">
        <f t="shared" si="15"/>
        <v>0.80825024389612576</v>
      </c>
      <c r="G118" s="65">
        <f t="shared" si="16"/>
        <v>0.39674891070097301</v>
      </c>
      <c r="H118" s="76">
        <f t="shared" si="17"/>
        <v>0.31532809112962168</v>
      </c>
      <c r="I118" s="64">
        <f t="shared" si="18"/>
        <v>0.64233682403341419</v>
      </c>
      <c r="J118" s="65">
        <f t="shared" si="19"/>
        <v>0.31530635117399591</v>
      </c>
      <c r="K118" s="55">
        <f t="shared" si="20"/>
        <v>0.39244703430494182</v>
      </c>
      <c r="L118" s="55">
        <f t="shared" si="21"/>
        <v>0.80244276676021209</v>
      </c>
      <c r="M118" s="55">
        <f t="shared" si="22"/>
        <v>0.39389817202814853</v>
      </c>
      <c r="N118" s="55">
        <f t="shared" si="23"/>
        <v>1.653593311753216</v>
      </c>
    </row>
    <row r="119" spans="1:14">
      <c r="A119" s="56">
        <v>105</v>
      </c>
      <c r="B119" s="62">
        <v>0</v>
      </c>
      <c r="C119" s="64">
        <f t="shared" si="12"/>
        <v>0.1737376035021593</v>
      </c>
      <c r="D119" s="64">
        <f t="shared" si="13"/>
        <v>8.5283246689793757E-2</v>
      </c>
      <c r="E119" s="74">
        <f t="shared" si="14"/>
        <v>0</v>
      </c>
      <c r="F119" s="64">
        <f t="shared" si="15"/>
        <v>0.79268589278746715</v>
      </c>
      <c r="G119" s="65">
        <f t="shared" si="16"/>
        <v>0.38910877771646463</v>
      </c>
      <c r="H119" s="76">
        <f t="shared" si="17"/>
        <v>0.31532635193317171</v>
      </c>
      <c r="I119" s="64">
        <f t="shared" si="18"/>
        <v>0.64233760865771894</v>
      </c>
      <c r="J119" s="65">
        <f t="shared" si="19"/>
        <v>0.31530673632555084</v>
      </c>
      <c r="K119" s="55">
        <f t="shared" si="20"/>
        <v>0.39197686130034776</v>
      </c>
      <c r="L119" s="55">
        <f t="shared" si="21"/>
        <v>0.80236739426655224</v>
      </c>
      <c r="M119" s="55">
        <f t="shared" si="22"/>
        <v>0.39386117364184153</v>
      </c>
      <c r="N119" s="55">
        <f t="shared" si="23"/>
        <v>1.6512259174866637</v>
      </c>
    </row>
    <row r="120" spans="1:14">
      <c r="A120" s="56">
        <v>106</v>
      </c>
      <c r="B120" s="62">
        <v>0</v>
      </c>
      <c r="C120" s="64">
        <f t="shared" si="12"/>
        <v>0.17039196509115245</v>
      </c>
      <c r="D120" s="64">
        <f t="shared" si="13"/>
        <v>8.3640960275170803E-2</v>
      </c>
      <c r="E120" s="74">
        <f t="shared" si="14"/>
        <v>0</v>
      </c>
      <c r="F120" s="64">
        <f t="shared" si="15"/>
        <v>0.77742126200337758</v>
      </c>
      <c r="G120" s="65">
        <f t="shared" si="16"/>
        <v>0.38161576960223709</v>
      </c>
      <c r="H120" s="76">
        <f t="shared" si="17"/>
        <v>0.31532478268456221</v>
      </c>
      <c r="I120" s="64">
        <f t="shared" si="18"/>
        <v>0.64233831661144047</v>
      </c>
      <c r="J120" s="65">
        <f t="shared" si="19"/>
        <v>0.31530708384152129</v>
      </c>
      <c r="K120" s="55">
        <f t="shared" si="20"/>
        <v>0.39155943166369489</v>
      </c>
      <c r="L120" s="55">
        <f t="shared" si="21"/>
        <v>0.80227709755913057</v>
      </c>
      <c r="M120" s="55">
        <f t="shared" si="22"/>
        <v>0.39381684934923544</v>
      </c>
      <c r="N120" s="55">
        <f t="shared" si="23"/>
        <v>1.6489488199275333</v>
      </c>
    </row>
    <row r="121" spans="1:14">
      <c r="A121" s="56">
        <v>107</v>
      </c>
      <c r="B121" s="62">
        <v>0</v>
      </c>
      <c r="C121" s="64">
        <f t="shared" si="12"/>
        <v>0.16711075312641616</v>
      </c>
      <c r="D121" s="64">
        <f t="shared" si="13"/>
        <v>8.2030299118407285E-2</v>
      </c>
      <c r="E121" s="74">
        <f t="shared" si="14"/>
        <v>0</v>
      </c>
      <c r="F121" s="64">
        <f t="shared" si="15"/>
        <v>0.76245057987548925</v>
      </c>
      <c r="G121" s="65">
        <f t="shared" si="16"/>
        <v>0.37426705319720549</v>
      </c>
      <c r="H121" s="76">
        <f t="shared" si="17"/>
        <v>0.31532336677711914</v>
      </c>
      <c r="I121" s="64">
        <f t="shared" si="18"/>
        <v>0.64233895538654451</v>
      </c>
      <c r="J121" s="65">
        <f t="shared" si="19"/>
        <v>0.31530739739951724</v>
      </c>
      <c r="K121" s="55">
        <f t="shared" si="20"/>
        <v>0.39119352166434695</v>
      </c>
      <c r="L121" s="55">
        <f t="shared" si="21"/>
        <v>0.80217418513250649</v>
      </c>
      <c r="M121" s="55">
        <f t="shared" si="22"/>
        <v>0.39376633232994712</v>
      </c>
      <c r="N121" s="55">
        <f t="shared" si="23"/>
        <v>1.6467746347950269</v>
      </c>
    </row>
    <row r="122" spans="1:14">
      <c r="A122" s="56">
        <v>108</v>
      </c>
      <c r="B122" s="62">
        <v>0</v>
      </c>
      <c r="C122" s="64">
        <f t="shared" si="12"/>
        <v>0.16389272695774582</v>
      </c>
      <c r="D122" s="64">
        <f t="shared" si="13"/>
        <v>8.045065421675815E-2</v>
      </c>
      <c r="E122" s="74">
        <f t="shared" si="14"/>
        <v>0</v>
      </c>
      <c r="F122" s="64">
        <f t="shared" si="15"/>
        <v>0.74776818587956784</v>
      </c>
      <c r="G122" s="65">
        <f t="shared" si="16"/>
        <v>0.36705984989803397</v>
      </c>
      <c r="H122" s="76">
        <f t="shared" si="17"/>
        <v>0.31532208922691107</v>
      </c>
      <c r="I122" s="64">
        <f t="shared" si="18"/>
        <v>0.64233953174290936</v>
      </c>
      <c r="J122" s="65">
        <f t="shared" si="19"/>
        <v>0.31530768031778628</v>
      </c>
      <c r="K122" s="55">
        <f t="shared" si="20"/>
        <v>0.39087754208579362</v>
      </c>
      <c r="L122" s="55">
        <f t="shared" si="21"/>
        <v>0.80206085868238497</v>
      </c>
      <c r="M122" s="55">
        <f t="shared" si="22"/>
        <v>0.39371070333882846</v>
      </c>
      <c r="N122" s="55">
        <f t="shared" si="23"/>
        <v>1.644713776112642</v>
      </c>
    </row>
    <row r="123" spans="1:14">
      <c r="A123" s="56">
        <v>109</v>
      </c>
      <c r="B123" s="62">
        <v>0</v>
      </c>
      <c r="C123" s="64">
        <f t="shared" si="12"/>
        <v>0.16073666982594775</v>
      </c>
      <c r="D123" s="64">
        <f t="shared" si="13"/>
        <v>7.8901428294950893E-2</v>
      </c>
      <c r="E123" s="74">
        <f t="shared" si="14"/>
        <v>0.5</v>
      </c>
      <c r="F123" s="64">
        <f t="shared" si="15"/>
        <v>0.75298339155957594</v>
      </c>
      <c r="G123" s="65">
        <f t="shared" si="16"/>
        <v>0.36961985799979541</v>
      </c>
      <c r="H123" s="76">
        <f t="shared" si="17"/>
        <v>0.31532093651418136</v>
      </c>
      <c r="I123" s="64">
        <f t="shared" si="18"/>
        <v>0.64234005177986342</v>
      </c>
      <c r="J123" s="65">
        <f t="shared" si="19"/>
        <v>0.31530793559032916</v>
      </c>
      <c r="K123" s="55">
        <f t="shared" si="20"/>
        <v>0.39060958890226422</v>
      </c>
      <c r="L123" s="55">
        <f t="shared" si="21"/>
        <v>0.80193920281234465</v>
      </c>
      <c r="M123" s="55">
        <f t="shared" si="22"/>
        <v>0.39365098565326839</v>
      </c>
      <c r="N123" s="55">
        <f t="shared" si="23"/>
        <v>1.6427745733002974</v>
      </c>
    </row>
    <row r="124" spans="1:14">
      <c r="A124" s="56">
        <v>110</v>
      </c>
      <c r="B124" s="62">
        <v>0</v>
      </c>
      <c r="C124" s="64">
        <f t="shared" si="12"/>
        <v>0.15764138840277367</v>
      </c>
      <c r="D124" s="64">
        <f t="shared" si="13"/>
        <v>7.7382035579351416E-2</v>
      </c>
      <c r="E124" s="74">
        <f t="shared" si="14"/>
        <v>0.5</v>
      </c>
      <c r="F124" s="64">
        <f t="shared" si="15"/>
        <v>0.75809816882286474</v>
      </c>
      <c r="G124" s="65">
        <f t="shared" si="16"/>
        <v>0.37213056841777925</v>
      </c>
      <c r="H124" s="76">
        <f t="shared" si="17"/>
        <v>0.31531989644027325</v>
      </c>
      <c r="I124" s="64">
        <f t="shared" si="18"/>
        <v>0.64234052100073091</v>
      </c>
      <c r="J124" s="65">
        <f t="shared" si="19"/>
        <v>0.3153081659185839</v>
      </c>
      <c r="K124" s="55">
        <f t="shared" si="20"/>
        <v>0.39038749196738221</v>
      </c>
      <c r="L124" s="55">
        <f t="shared" si="21"/>
        <v>0.80181117684882453</v>
      </c>
      <c r="M124" s="55">
        <f t="shared" si="22"/>
        <v>0.39358814105538342</v>
      </c>
      <c r="N124" s="55">
        <f t="shared" si="23"/>
        <v>1.6409633964514729</v>
      </c>
    </row>
    <row r="125" spans="1:14">
      <c r="A125" s="56">
        <v>111</v>
      </c>
      <c r="B125" s="62">
        <v>0</v>
      </c>
      <c r="C125" s="64">
        <f t="shared" si="12"/>
        <v>0.15460571233971451</v>
      </c>
      <c r="D125" s="64">
        <f t="shared" si="13"/>
        <v>7.5891901576478751E-2</v>
      </c>
      <c r="E125" s="74">
        <f t="shared" si="14"/>
        <v>0.5</v>
      </c>
      <c r="F125" s="64">
        <f t="shared" si="15"/>
        <v>0.76311445160406755</v>
      </c>
      <c r="G125" s="65">
        <f t="shared" si="16"/>
        <v>0.37459293046992853</v>
      </c>
      <c r="H125" s="76">
        <f t="shared" si="17"/>
        <v>0.31531895799853826</v>
      </c>
      <c r="I125" s="64">
        <f t="shared" si="18"/>
        <v>0.64234094437107192</v>
      </c>
      <c r="J125" s="65">
        <f t="shared" si="19"/>
        <v>0.31530837374001408</v>
      </c>
      <c r="K125" s="55">
        <f t="shared" si="20"/>
        <v>0.39020886145070455</v>
      </c>
      <c r="L125" s="55">
        <f t="shared" si="21"/>
        <v>0.80167860863542062</v>
      </c>
      <c r="M125" s="55">
        <f t="shared" si="22"/>
        <v>0.39352306678580073</v>
      </c>
      <c r="N125" s="55">
        <f t="shared" si="23"/>
        <v>1.6392847878160524</v>
      </c>
    </row>
    <row r="126" spans="1:14">
      <c r="A126" s="56">
        <v>112</v>
      </c>
      <c r="B126" s="62">
        <v>0</v>
      </c>
      <c r="C126" s="64">
        <f t="shared" si="12"/>
        <v>0.1516284938254831</v>
      </c>
      <c r="D126" s="64">
        <f t="shared" si="13"/>
        <v>7.4430462855784862E-2</v>
      </c>
      <c r="E126" s="74">
        <f t="shared" si="14"/>
        <v>0.5</v>
      </c>
      <c r="F126" s="64">
        <f t="shared" si="15"/>
        <v>0.76803413659633479</v>
      </c>
      <c r="G126" s="65">
        <f t="shared" si="16"/>
        <v>0.37700787519331647</v>
      </c>
      <c r="H126" s="76">
        <f t="shared" si="17"/>
        <v>0.31531811125785625</v>
      </c>
      <c r="I126" s="64">
        <f t="shared" si="18"/>
        <v>0.64234132637122998</v>
      </c>
      <c r="J126" s="65">
        <f t="shared" si="19"/>
        <v>0.31530856125390316</v>
      </c>
      <c r="K126" s="55">
        <f t="shared" si="20"/>
        <v>0.39007113180501146</v>
      </c>
      <c r="L126" s="55">
        <f t="shared" si="21"/>
        <v>0.8015431901715101</v>
      </c>
      <c r="M126" s="55">
        <f t="shared" si="22"/>
        <v>0.39345659340277234</v>
      </c>
      <c r="N126" s="55">
        <f t="shared" si="23"/>
        <v>1.6377415976445424</v>
      </c>
    </row>
    <row r="127" spans="1:14">
      <c r="A127" s="56">
        <v>113</v>
      </c>
      <c r="B127" s="62">
        <v>0</v>
      </c>
      <c r="C127" s="64">
        <f t="shared" si="12"/>
        <v>0.14870860715201839</v>
      </c>
      <c r="D127" s="64">
        <f t="shared" si="13"/>
        <v>7.299716683661743E-2</v>
      </c>
      <c r="E127" s="74">
        <f t="shared" si="14"/>
        <v>0.5</v>
      </c>
      <c r="F127" s="64">
        <f t="shared" si="15"/>
        <v>0.77285908396848757</v>
      </c>
      <c r="G127" s="65">
        <f t="shared" si="16"/>
        <v>0.3793763156961778</v>
      </c>
      <c r="H127" s="76">
        <f t="shared" si="17"/>
        <v>0.31531734725754013</v>
      </c>
      <c r="I127" s="64">
        <f t="shared" si="18"/>
        <v>0.6423416710437464</v>
      </c>
      <c r="J127" s="65">
        <f t="shared" si="19"/>
        <v>0.31530873044462898</v>
      </c>
      <c r="K127" s="55">
        <f t="shared" si="20"/>
        <v>0.38997160309167006</v>
      </c>
      <c r="L127" s="55">
        <f t="shared" si="21"/>
        <v>0.80140647495604433</v>
      </c>
      <c r="M127" s="55">
        <f t="shared" si="22"/>
        <v>0.39338948347831276</v>
      </c>
      <c r="N127" s="55">
        <f t="shared" si="23"/>
        <v>1.6363351226884981</v>
      </c>
    </row>
    <row r="128" spans="1:14">
      <c r="A128" s="56">
        <v>114</v>
      </c>
      <c r="B128" s="62">
        <v>0</v>
      </c>
      <c r="C128" s="64">
        <f t="shared" si="12"/>
        <v>0.14584494828884698</v>
      </c>
      <c r="D128" s="64">
        <f t="shared" si="13"/>
        <v>7.1591471579285151E-2</v>
      </c>
      <c r="E128" s="74">
        <f t="shared" si="14"/>
        <v>0.5</v>
      </c>
      <c r="F128" s="64">
        <f t="shared" si="15"/>
        <v>0.77759111806836101</v>
      </c>
      <c r="G128" s="65">
        <f t="shared" si="16"/>
        <v>0.38169914750316197</v>
      </c>
      <c r="H128" s="76">
        <f t="shared" si="17"/>
        <v>0.31531665791250729</v>
      </c>
      <c r="I128" s="64">
        <f t="shared" si="18"/>
        <v>0.64234198203614012</v>
      </c>
      <c r="J128" s="65">
        <f t="shared" si="19"/>
        <v>0.31530888310266331</v>
      </c>
      <c r="K128" s="55">
        <f t="shared" si="20"/>
        <v>0.38990747953315097</v>
      </c>
      <c r="L128" s="55">
        <f t="shared" si="21"/>
        <v>0.80126987689489648</v>
      </c>
      <c r="M128" s="55">
        <f t="shared" si="22"/>
        <v>0.39332243106184456</v>
      </c>
      <c r="N128" s="55">
        <f t="shared" si="23"/>
        <v>1.6350652457936017</v>
      </c>
    </row>
    <row r="129" spans="1:14">
      <c r="A129" s="56">
        <v>115</v>
      </c>
      <c r="B129" s="62">
        <v>0</v>
      </c>
      <c r="C129" s="64">
        <f t="shared" si="12"/>
        <v>0.1430364344656411</v>
      </c>
      <c r="D129" s="64">
        <f t="shared" si="13"/>
        <v>7.021284558014626E-2</v>
      </c>
      <c r="E129" s="74">
        <f t="shared" si="14"/>
        <v>0.5</v>
      </c>
      <c r="F129" s="64">
        <f t="shared" si="15"/>
        <v>0.78223202811260351</v>
      </c>
      <c r="G129" s="65">
        <f t="shared" si="16"/>
        <v>0.38397724889393753</v>
      </c>
      <c r="H129" s="76">
        <f t="shared" si="17"/>
        <v>0.31531603592771984</v>
      </c>
      <c r="I129" s="64">
        <f t="shared" si="18"/>
        <v>0.64234226263950811</v>
      </c>
      <c r="J129" s="65">
        <f t="shared" si="19"/>
        <v>0.31530902084351947</v>
      </c>
      <c r="K129" s="55">
        <f t="shared" si="20"/>
        <v>0.3898759052006715</v>
      </c>
      <c r="L129" s="55">
        <f t="shared" si="21"/>
        <v>0.80113467062926713</v>
      </c>
      <c r="M129" s="55">
        <f t="shared" si="22"/>
        <v>0.39325606184140383</v>
      </c>
      <c r="N129" s="55">
        <f t="shared" si="23"/>
        <v>1.6339305751643347</v>
      </c>
    </row>
    <row r="130" spans="1:14">
      <c r="A130" s="56">
        <v>116</v>
      </c>
      <c r="B130" s="62">
        <v>0</v>
      </c>
      <c r="C130" s="64">
        <f t="shared" si="12"/>
        <v>0.14028200376281535</v>
      </c>
      <c r="D130" s="64">
        <f t="shared" si="13"/>
        <v>6.8860767570643203E-2</v>
      </c>
      <c r="E130" s="74">
        <f t="shared" si="14"/>
        <v>0.5</v>
      </c>
      <c r="F130" s="64">
        <f t="shared" si="15"/>
        <v>0.78678356886319245</v>
      </c>
      <c r="G130" s="65">
        <f t="shared" si="16"/>
        <v>0.38621148123527577</v>
      </c>
      <c r="H130" s="76">
        <f t="shared" si="17"/>
        <v>0.31531547472098387</v>
      </c>
      <c r="I130" s="64">
        <f t="shared" si="18"/>
        <v>0.64234251582335344</v>
      </c>
      <c r="J130" s="65">
        <f t="shared" si="19"/>
        <v>0.31530914512484892</v>
      </c>
      <c r="K130" s="55">
        <f t="shared" si="20"/>
        <v>0.38987399678090617</v>
      </c>
      <c r="L130" s="55">
        <f t="shared" si="21"/>
        <v>0.80100199314319431</v>
      </c>
      <c r="M130" s="55">
        <f t="shared" si="22"/>
        <v>0.39319093393272525</v>
      </c>
      <c r="N130" s="55">
        <f t="shared" si="23"/>
        <v>1.6329285820211403</v>
      </c>
    </row>
    <row r="131" spans="1:14">
      <c r="A131" s="56">
        <v>117</v>
      </c>
      <c r="B131" s="62">
        <v>0</v>
      </c>
      <c r="C131" s="64">
        <f t="shared" si="12"/>
        <v>0.13758061471000704</v>
      </c>
      <c r="D131" s="64">
        <f t="shared" si="13"/>
        <v>6.7534726320207183E-2</v>
      </c>
      <c r="E131" s="74">
        <f t="shared" si="14"/>
        <v>0.5</v>
      </c>
      <c r="F131" s="64">
        <f t="shared" si="15"/>
        <v>0.79124746129092283</v>
      </c>
      <c r="G131" s="65">
        <f t="shared" si="16"/>
        <v>0.38840268930674027</v>
      </c>
      <c r="H131" s="76">
        <f t="shared" si="17"/>
        <v>0.3153149683532932</v>
      </c>
      <c r="I131" s="64">
        <f t="shared" si="18"/>
        <v>0.64234274426701043</v>
      </c>
      <c r="J131" s="65">
        <f t="shared" si="19"/>
        <v>0.31530925726186676</v>
      </c>
      <c r="K131" s="55">
        <f t="shared" si="20"/>
        <v>0.38989887339868518</v>
      </c>
      <c r="L131" s="55">
        <f t="shared" si="21"/>
        <v>0.80087284651004476</v>
      </c>
      <c r="M131" s="55">
        <f t="shared" si="22"/>
        <v>0.39312753922742233</v>
      </c>
      <c r="N131" s="55">
        <f t="shared" si="23"/>
        <v>1.6320557355110956</v>
      </c>
    </row>
    <row r="132" spans="1:14">
      <c r="A132" s="56">
        <v>118</v>
      </c>
      <c r="B132" s="62">
        <v>0</v>
      </c>
      <c r="C132" s="64">
        <f t="shared" si="12"/>
        <v>0.13493124589228869</v>
      </c>
      <c r="D132" s="64">
        <f t="shared" si="13"/>
        <v>6.6234220442958153E-2</v>
      </c>
      <c r="E132" s="74">
        <f t="shared" si="14"/>
        <v>0.5</v>
      </c>
      <c r="F132" s="64">
        <f t="shared" si="15"/>
        <v>0.79562539322611858</v>
      </c>
      <c r="G132" s="65">
        <f t="shared" si="16"/>
        <v>0.39055170162010389</v>
      </c>
      <c r="H132" s="76">
        <f t="shared" si="17"/>
        <v>0.31531451146597922</v>
      </c>
      <c r="I132" s="64">
        <f t="shared" si="18"/>
        <v>0.64234295038799882</v>
      </c>
      <c r="J132" s="65">
        <f t="shared" si="19"/>
        <v>0.31530935844127039</v>
      </c>
      <c r="K132" s="55">
        <f t="shared" si="20"/>
        <v>0.38994768350257358</v>
      </c>
      <c r="L132" s="55">
        <f t="shared" si="21"/>
        <v>0.8007481016408301</v>
      </c>
      <c r="M132" s="55">
        <f t="shared" si="22"/>
        <v>0.39306630523293828</v>
      </c>
      <c r="N132" s="55">
        <f t="shared" si="23"/>
        <v>1.6313076338702657</v>
      </c>
    </row>
    <row r="133" spans="1:14">
      <c r="A133" s="56">
        <v>119</v>
      </c>
      <c r="B133" s="62">
        <v>0</v>
      </c>
      <c r="C133" s="64">
        <f t="shared" si="12"/>
        <v>0.1323328955639636</v>
      </c>
      <c r="D133" s="64">
        <f t="shared" si="13"/>
        <v>6.495875820812709E-2</v>
      </c>
      <c r="E133" s="74">
        <f t="shared" si="14"/>
        <v>0.5</v>
      </c>
      <c r="F133" s="64">
        <f t="shared" si="15"/>
        <v>0.79991901999681392</v>
      </c>
      <c r="G133" s="65">
        <f t="shared" si="16"/>
        <v>0.39265933073261527</v>
      </c>
      <c r="H133" s="76">
        <f t="shared" si="17"/>
        <v>0.31531409922400244</v>
      </c>
      <c r="I133" s="64">
        <f t="shared" si="18"/>
        <v>0.64234313636760687</v>
      </c>
      <c r="J133" s="65">
        <f t="shared" si="19"/>
        <v>0.31530944973379699</v>
      </c>
      <c r="K133" s="55">
        <f t="shared" si="20"/>
        <v>0.39001762884720359</v>
      </c>
      <c r="L133" s="55">
        <f t="shared" si="21"/>
        <v>0.80062850290116261</v>
      </c>
      <c r="M133" s="55">
        <f t="shared" si="22"/>
        <v>0.39300759733888863</v>
      </c>
      <c r="N133" s="55">
        <f t="shared" si="23"/>
        <v>1.6306791309691031</v>
      </c>
    </row>
    <row r="134" spans="1:14">
      <c r="A134" s="56">
        <v>120</v>
      </c>
      <c r="B134" s="62">
        <v>0</v>
      </c>
      <c r="C134" s="64">
        <f t="shared" si="12"/>
        <v>0.12978458126979842</v>
      </c>
      <c r="D134" s="64">
        <f t="shared" si="13"/>
        <v>6.3707857354129108E-2</v>
      </c>
      <c r="E134" s="74">
        <f t="shared" si="14"/>
        <v>0.5</v>
      </c>
      <c r="F134" s="64">
        <f t="shared" si="15"/>
        <v>0.80412996505464451</v>
      </c>
      <c r="G134" s="65">
        <f t="shared" si="16"/>
        <v>0.39472637355423262</v>
      </c>
      <c r="H134" s="76">
        <f t="shared" si="17"/>
        <v>0.31531372726478635</v>
      </c>
      <c r="I134" s="64">
        <f t="shared" si="18"/>
        <v>0.64234330417397612</v>
      </c>
      <c r="J134" s="65">
        <f t="shared" si="19"/>
        <v>0.3153095321055559</v>
      </c>
      <c r="K134" s="55">
        <f t="shared" si="20"/>
        <v>0.39010598563025961</v>
      </c>
      <c r="L134" s="55">
        <f t="shared" si="21"/>
        <v>0.80051467346850125</v>
      </c>
      <c r="M134" s="55">
        <f t="shared" si="22"/>
        <v>0.39295172144679308</v>
      </c>
      <c r="N134" s="55">
        <f t="shared" si="23"/>
        <v>1.630164457500602</v>
      </c>
    </row>
    <row r="135" spans="1:14">
      <c r="A135" s="56">
        <v>121</v>
      </c>
      <c r="B135" s="62">
        <v>0</v>
      </c>
      <c r="C135" s="64">
        <f t="shared" si="12"/>
        <v>0.12728533947354972</v>
      </c>
      <c r="D135" s="64">
        <f t="shared" si="13"/>
        <v>6.2481044906216684E-2</v>
      </c>
      <c r="E135" s="74">
        <f t="shared" si="14"/>
        <v>0.5</v>
      </c>
      <c r="F135" s="64">
        <f t="shared" si="15"/>
        <v>0.80825982058868684</v>
      </c>
      <c r="G135" s="65">
        <f t="shared" si="16"/>
        <v>0.39675361164894113</v>
      </c>
      <c r="H135" s="76">
        <f t="shared" si="17"/>
        <v>0.31531339165204786</v>
      </c>
      <c r="I135" s="64">
        <f t="shared" si="18"/>
        <v>0.64234345558292794</v>
      </c>
      <c r="J135" s="65">
        <f t="shared" si="19"/>
        <v>0.31530960642825129</v>
      </c>
      <c r="K135" s="55">
        <f t="shared" si="20"/>
        <v>0.39021012286314205</v>
      </c>
      <c r="L135" s="55">
        <f t="shared" si="21"/>
        <v>0.80040712130690972</v>
      </c>
      <c r="M135" s="55">
        <f t="shared" si="22"/>
        <v>0.39289892690292849</v>
      </c>
      <c r="N135" s="55">
        <f t="shared" si="23"/>
        <v>1.6297573361936923</v>
      </c>
    </row>
    <row r="136" spans="1:14">
      <c r="A136" s="56">
        <v>122</v>
      </c>
      <c r="B136" s="62">
        <v>0</v>
      </c>
      <c r="C136" s="64">
        <f t="shared" si="12"/>
        <v>0.12483422519364393</v>
      </c>
      <c r="D136" s="64">
        <f t="shared" si="13"/>
        <v>6.1277856997644632E-2</v>
      </c>
      <c r="E136" s="74">
        <f t="shared" si="14"/>
        <v>0.5</v>
      </c>
      <c r="F136" s="64">
        <f t="shared" si="15"/>
        <v>0.81231014812747604</v>
      </c>
      <c r="G136" s="65">
        <f t="shared" si="16"/>
        <v>0.39874181153026811</v>
      </c>
      <c r="H136" s="76">
        <f t="shared" si="17"/>
        <v>0.31531308883414422</v>
      </c>
      <c r="I136" s="64">
        <f t="shared" si="18"/>
        <v>0.6423435921967573</v>
      </c>
      <c r="J136" s="65">
        <f t="shared" si="19"/>
        <v>0.31530967348840794</v>
      </c>
      <c r="K136" s="55">
        <f t="shared" si="20"/>
        <v>0.39032751807266686</v>
      </c>
      <c r="L136" s="55">
        <f t="shared" si="21"/>
        <v>0.80030624564273356</v>
      </c>
      <c r="M136" s="55">
        <f t="shared" si="22"/>
        <v>0.39284940967706883</v>
      </c>
      <c r="N136" s="55">
        <f t="shared" si="23"/>
        <v>1.6294510905509587</v>
      </c>
    </row>
    <row r="137" spans="1:14">
      <c r="A137" s="56">
        <v>123</v>
      </c>
      <c r="B137" s="62">
        <v>0</v>
      </c>
      <c r="C137" s="64">
        <f t="shared" si="12"/>
        <v>0.12243031164587277</v>
      </c>
      <c r="D137" s="64">
        <f t="shared" si="13"/>
        <v>6.0097838694278573E-2</v>
      </c>
      <c r="E137" s="74">
        <f t="shared" si="14"/>
        <v>0.5</v>
      </c>
      <c r="F137" s="64">
        <f t="shared" si="15"/>
        <v>0.81628247912943164</v>
      </c>
      <c r="G137" s="65">
        <f t="shared" si="16"/>
        <v>0.40069172495110722</v>
      </c>
      <c r="H137" s="76">
        <f t="shared" si="17"/>
        <v>0.3153128156064855</v>
      </c>
      <c r="I137" s="64">
        <f t="shared" si="18"/>
        <v>0.64234371546118896</v>
      </c>
      <c r="J137" s="65">
        <f t="shared" si="19"/>
        <v>0.31530973399569434</v>
      </c>
      <c r="K137" s="55">
        <f t="shared" si="20"/>
        <v>0.39045577044676311</v>
      </c>
      <c r="L137" s="55">
        <f t="shared" si="21"/>
        <v>0.80021234383127771</v>
      </c>
      <c r="M137" s="55">
        <f t="shared" si="22"/>
        <v>0.39280331573315813</v>
      </c>
      <c r="N137" s="55">
        <f t="shared" si="23"/>
        <v>1.6292387467196812</v>
      </c>
    </row>
    <row r="138" spans="1:14">
      <c r="A138" s="56">
        <v>124</v>
      </c>
      <c r="B138" s="62">
        <v>0</v>
      </c>
      <c r="C138" s="64">
        <f t="shared" si="12"/>
        <v>0.12007268989296951</v>
      </c>
      <c r="D138" s="64">
        <f t="shared" si="13"/>
        <v>5.8940543822581015E-2</v>
      </c>
      <c r="E138" s="74">
        <f t="shared" si="14"/>
        <v>0.5</v>
      </c>
      <c r="F138" s="64">
        <f t="shared" si="15"/>
        <v>0.82017831556191312</v>
      </c>
      <c r="G138" s="65">
        <f t="shared" si="16"/>
        <v>0.40260408918796209</v>
      </c>
      <c r="H138" s="76">
        <f t="shared" si="17"/>
        <v>0.31531256907762217</v>
      </c>
      <c r="I138" s="64">
        <f t="shared" si="18"/>
        <v>0.64234382668067647</v>
      </c>
      <c r="J138" s="65">
        <f t="shared" si="19"/>
        <v>0.31530978859043263</v>
      </c>
      <c r="K138" s="55">
        <f t="shared" si="20"/>
        <v>0.39059261155016811</v>
      </c>
      <c r="L138" s="55">
        <f t="shared" si="21"/>
        <v>0.80012561851162733</v>
      </c>
      <c r="M138" s="55">
        <f t="shared" si="22"/>
        <v>0.39276074454142473</v>
      </c>
      <c r="N138" s="55">
        <f t="shared" si="23"/>
        <v>1.6291131282080538</v>
      </c>
    </row>
    <row r="139" spans="1:14">
      <c r="A139" s="56">
        <v>125</v>
      </c>
      <c r="B139" s="62">
        <v>0</v>
      </c>
      <c r="C139" s="64">
        <f t="shared" si="12"/>
        <v>0.11776046850093311</v>
      </c>
      <c r="D139" s="64">
        <f t="shared" si="13"/>
        <v>5.7805534800909955E-2</v>
      </c>
      <c r="E139" s="74">
        <f t="shared" si="14"/>
        <v>0.5</v>
      </c>
      <c r="F139" s="64">
        <f t="shared" si="15"/>
        <v>0.82399913046912443</v>
      </c>
      <c r="G139" s="65">
        <f t="shared" si="16"/>
        <v>0.40447962731971548</v>
      </c>
      <c r="H139" s="76">
        <f t="shared" si="17"/>
        <v>0.31531234663864716</v>
      </c>
      <c r="I139" s="64">
        <f t="shared" si="18"/>
        <v>0.64234392703220722</v>
      </c>
      <c r="J139" s="65">
        <f t="shared" si="19"/>
        <v>0.31530983785037509</v>
      </c>
      <c r="K139" s="55">
        <f t="shared" si="20"/>
        <v>0.39073591374667827</v>
      </c>
      <c r="L139" s="55">
        <f t="shared" si="21"/>
        <v>0.80004618495409241</v>
      </c>
      <c r="M139" s="55">
        <f t="shared" si="22"/>
        <v>0.39272175268504966</v>
      </c>
      <c r="N139" s="55">
        <f t="shared" si="23"/>
        <v>1.6290669432539615</v>
      </c>
    </row>
    <row r="140" spans="1:14">
      <c r="A140" s="56">
        <v>126</v>
      </c>
      <c r="B140" s="62">
        <v>0</v>
      </c>
      <c r="C140" s="64">
        <f t="shared" si="12"/>
        <v>0.11549277320197046</v>
      </c>
      <c r="D140" s="64">
        <f t="shared" si="13"/>
        <v>5.6692382474066022E-2</v>
      </c>
      <c r="E140" s="74">
        <f t="shared" si="14"/>
        <v>0.5</v>
      </c>
      <c r="F140" s="64">
        <f t="shared" si="15"/>
        <v>0.82774636852908312</v>
      </c>
      <c r="G140" s="65">
        <f t="shared" si="16"/>
        <v>0.40631904850103084</v>
      </c>
      <c r="H140" s="76">
        <f t="shared" si="17"/>
        <v>0.31531214593558565</v>
      </c>
      <c r="I140" s="64">
        <f t="shared" si="18"/>
        <v>0.64234401757775794</v>
      </c>
      <c r="J140" s="65">
        <f t="shared" si="19"/>
        <v>0.31530988229681839</v>
      </c>
      <c r="K140" s="55">
        <f t="shared" si="20"/>
        <v>0.39088369647276605</v>
      </c>
      <c r="L140" s="55">
        <f t="shared" si="21"/>
        <v>0.79997407851227531</v>
      </c>
      <c r="M140" s="55">
        <f t="shared" si="22"/>
        <v>0.39268635751819203</v>
      </c>
      <c r="N140" s="55">
        <f t="shared" si="23"/>
        <v>1.6290928647416862</v>
      </c>
    </row>
    <row r="141" spans="1:14">
      <c r="A141" s="56">
        <v>127</v>
      </c>
      <c r="B141" s="62">
        <v>0</v>
      </c>
      <c r="C141" s="64">
        <f t="shared" si="12"/>
        <v>0.11326874656392942</v>
      </c>
      <c r="D141" s="64">
        <f t="shared" si="13"/>
        <v>5.5600665951025759E-2</v>
      </c>
      <c r="E141" s="74">
        <f t="shared" si="14"/>
        <v>0.5</v>
      </c>
      <c r="F141" s="64">
        <f t="shared" si="15"/>
        <v>0.8314214465998635</v>
      </c>
      <c r="G141" s="65">
        <f t="shared" si="16"/>
        <v>0.40812304823048906</v>
      </c>
      <c r="H141" s="76">
        <f t="shared" si="17"/>
        <v>0.3153119648444842</v>
      </c>
      <c r="I141" s="64">
        <f t="shared" si="18"/>
        <v>0.64234409927553249</v>
      </c>
      <c r="J141" s="65">
        <f t="shared" si="19"/>
        <v>0.31530992240011968</v>
      </c>
      <c r="K141" s="55">
        <f t="shared" si="20"/>
        <v>0.39103413051345415</v>
      </c>
      <c r="L141" s="55">
        <f t="shared" si="21"/>
        <v>0.79990926209937696</v>
      </c>
      <c r="M141" s="55">
        <f t="shared" si="22"/>
        <v>0.39265454083591178</v>
      </c>
      <c r="N141" s="55">
        <f t="shared" si="23"/>
        <v>1.6291836026423092</v>
      </c>
    </row>
    <row r="142" spans="1:14" ht="16" thickBot="1">
      <c r="A142" s="57">
        <v>128</v>
      </c>
      <c r="B142" s="66">
        <v>0</v>
      </c>
      <c r="C142" s="67">
        <f t="shared" si="12"/>
        <v>0.11108754766609742</v>
      </c>
      <c r="D142" s="67">
        <f t="shared" si="13"/>
        <v>5.4529972445799643E-2</v>
      </c>
      <c r="E142" s="74">
        <f t="shared" si="14"/>
        <v>0.5</v>
      </c>
      <c r="F142" s="64">
        <f t="shared" si="15"/>
        <v>0.835025754255321</v>
      </c>
      <c r="G142" s="68">
        <f t="shared" si="16"/>
        <v>0.40989230861356141</v>
      </c>
      <c r="H142" s="76">
        <f t="shared" si="17"/>
        <v>0.31531180144893511</v>
      </c>
      <c r="I142" s="64">
        <f t="shared" si="18"/>
        <v>0.64234417299010294</v>
      </c>
      <c r="J142" s="65">
        <f t="shared" si="19"/>
        <v>0.31530995858467481</v>
      </c>
      <c r="K142" s="55">
        <f t="shared" si="20"/>
        <v>0.39118554043540044</v>
      </c>
      <c r="L142" s="55">
        <f t="shared" si="21"/>
        <v>0.79985163361598188</v>
      </c>
      <c r="M142" s="55">
        <f t="shared" si="22"/>
        <v>0.39262625252027561</v>
      </c>
      <c r="N142" s="55">
        <f>N141+($B$9-L142)</f>
        <v>1.6293319690263273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Aufgabe 3.4</vt:lpstr>
      <vt:lpstr>Aufgabe 3.9</vt:lpstr>
      <vt:lpstr>Aufgabe 3.10</vt:lpstr>
      <vt:lpstr>Aufgabe 3.13</vt:lpstr>
      <vt:lpstr>Aufgabe 3.18 ungeregelt</vt:lpstr>
      <vt:lpstr>Aufgabe 3.18 geregelt</vt:lpstr>
      <vt:lpstr>Aufgabe 3.23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2015-01-03T11:11:35Z</dcterms:created>
  <dcterms:modified xsi:type="dcterms:W3CDTF">2015-01-08T16:46:00Z</dcterms:modified>
</cp:coreProperties>
</file>